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20160" windowHeight="8880" activeTab="0"/>
  </bookViews>
  <sheets>
    <sheet name="Fun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<sst xmlns="http://schemas.openxmlformats.org/spreadsheetml/2006/main" count="50" uniqueCount="40">
  <si>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Poč. záv./CTL</t>
  </si>
  <si>
    <t>Poř. celk.</t>
  </si>
  <si>
    <t>Jméno</t>
  </si>
  <si>
    <t>Poř.</t>
  </si>
  <si>
    <t>Body</t>
  </si>
  <si>
    <t>Celkem</t>
  </si>
  <si>
    <t xml:space="preserve"> </t>
  </si>
  <si>
    <t>Lavický Karel</t>
  </si>
  <si>
    <t>třída: FUN Course racing</t>
  </si>
  <si>
    <t xml:space="preserve">Myška Filip </t>
  </si>
  <si>
    <t>Kir Milan</t>
  </si>
  <si>
    <t>Skřepek Jan</t>
  </si>
  <si>
    <t>Hrdina Patrik</t>
  </si>
  <si>
    <t>Neumann Lukáš</t>
  </si>
  <si>
    <t>Toth Martin</t>
  </si>
  <si>
    <t>Štěpánek Jan</t>
  </si>
  <si>
    <t>Rott Jan</t>
  </si>
  <si>
    <t>Diviš Michal</t>
  </si>
  <si>
    <t>Zíma Jakub</t>
  </si>
  <si>
    <t>Sladký Martin ml.</t>
  </si>
  <si>
    <t>Raška Marek</t>
  </si>
  <si>
    <t>Diviš Ivo</t>
  </si>
  <si>
    <t>Jelínek Jakub</t>
  </si>
  <si>
    <t>Netík Pavel</t>
  </si>
  <si>
    <t>Dvořák Marek</t>
  </si>
  <si>
    <t>Loužek Karel</t>
  </si>
  <si>
    <t>Chalupník Miloslav</t>
  </si>
  <si>
    <t>Altmann Tomáš</t>
  </si>
  <si>
    <t>Himmel Jiří</t>
  </si>
  <si>
    <t>Vaněk Václav</t>
  </si>
  <si>
    <t>Kalabis Petr</t>
  </si>
  <si>
    <t>Loužek Tadeáš</t>
  </si>
  <si>
    <t>Novotný Filip</t>
  </si>
  <si>
    <t>Juptner Patrik</t>
  </si>
  <si>
    <t>Fischer Christián</t>
  </si>
  <si>
    <t>Tíkal Petr</t>
  </si>
  <si>
    <t>Koblasa Lukáš</t>
  </si>
  <si>
    <t>Kudláček Pavel</t>
  </si>
  <si>
    <t>Ns. See</t>
  </si>
  <si>
    <t>koeficient pro logaritmické body (pro zahraniční závod 5)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</si>
</sst>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8"/>
      <color indexed="12"/>
      <name val="Arial CE"/>
      <family val="2"/>
    </font>
    <font>
      <sz val="8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9" borderId="0" applyNumberFormat="0" applyBorder="0" applyAlignment="0" applyProtection="0"/>
    <xf numFmtId="0" fontId="6" fillId="1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5" borderId="8" applyNumberFormat="0" applyAlignment="0" applyProtection="0"/>
    <xf numFmtId="0" fontId="17" fillId="5" borderId="9" applyNumberFormat="0" applyAlignment="0" applyProtection="0"/>
    <xf numFmtId="0" fontId="18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0" fontId="19" fillId="0" borderId="14" xfId="0" applyNumberFormat="1" applyFont="1" applyBorder="1" applyAlignment="1">
      <alignment horizontal="center"/>
    </xf>
    <xf numFmtId="0" fontId="19" fillId="0" borderId="15" xfId="0" applyNumberFormat="1" applyFont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2" borderId="18" xfId="0" applyNumberFormat="1" applyFill="1" applyBorder="1" applyAlignment="1">
      <alignment/>
    </xf>
    <xf numFmtId="0" fontId="0" fillId="2" borderId="19" xfId="0" applyNumberFormat="1" applyFill="1" applyBorder="1" applyAlignment="1">
      <alignment/>
    </xf>
    <xf numFmtId="0" fontId="0" fillId="5" borderId="20" xfId="0" applyNumberFormat="1" applyFill="1" applyBorder="1" applyAlignment="1">
      <alignment/>
    </xf>
    <xf numFmtId="0" fontId="0" fillId="5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1" fillId="2" borderId="23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0" fillId="17" borderId="24" xfId="0" applyNumberFormat="1" applyFont="1" applyFill="1" applyBorder="1" applyAlignment="1">
      <alignment horizontal="left" textRotation="90"/>
    </xf>
    <xf numFmtId="0" fontId="0" fillId="17" borderId="25" xfId="0" applyNumberFormat="1" applyFont="1" applyFill="1" applyBorder="1" applyAlignment="1">
      <alignment horizontal="left" textRotation="90"/>
    </xf>
    <xf numFmtId="0" fontId="0" fillId="17" borderId="26" xfId="0" applyNumberFormat="1" applyFont="1" applyFill="1" applyBorder="1" applyAlignment="1">
      <alignment horizontal="left" textRotation="90"/>
    </xf>
    <xf numFmtId="0" fontId="19" fillId="18" borderId="27" xfId="0" applyNumberFormat="1" applyFont="1" applyFill="1" applyBorder="1" applyAlignment="1">
      <alignment/>
    </xf>
    <xf numFmtId="0" fontId="19" fillId="18" borderId="28" xfId="0" applyNumberFormat="1" applyFont="1" applyFill="1" applyBorder="1" applyAlignment="1">
      <alignment horizontal="center"/>
    </xf>
    <xf numFmtId="0" fontId="0" fillId="17" borderId="27" xfId="0" applyNumberFormat="1" applyFill="1" applyBorder="1" applyAlignment="1">
      <alignment horizontal="center"/>
    </xf>
    <xf numFmtId="0" fontId="0" fillId="17" borderId="29" xfId="0" applyNumberFormat="1" applyFill="1" applyBorder="1" applyAlignment="1">
      <alignment horizontal="center"/>
    </xf>
    <xf numFmtId="0" fontId="0" fillId="17" borderId="11" xfId="0" applyNumberFormat="1" applyFill="1" applyBorder="1" applyAlignment="1">
      <alignment horizontal="center"/>
    </xf>
    <xf numFmtId="0" fontId="19" fillId="18" borderId="30" xfId="0" applyNumberFormat="1" applyFont="1" applyFill="1" applyBorder="1" applyAlignment="1">
      <alignment horizontal="center"/>
    </xf>
    <xf numFmtId="0" fontId="19" fillId="18" borderId="13" xfId="0" applyNumberFormat="1" applyFont="1" applyFill="1" applyBorder="1" applyAlignment="1">
      <alignment horizontal="center"/>
    </xf>
    <xf numFmtId="0" fontId="19" fillId="18" borderId="14" xfId="0" applyNumberFormat="1" applyFont="1" applyFill="1" applyBorder="1" applyAlignment="1">
      <alignment horizontal="center"/>
    </xf>
    <xf numFmtId="0" fontId="0" fillId="18" borderId="17" xfId="0" applyNumberFormat="1" applyFill="1" applyBorder="1" applyAlignment="1">
      <alignment horizontal="center"/>
    </xf>
    <xf numFmtId="0" fontId="1" fillId="17" borderId="31" xfId="0" applyNumberFormat="1" applyFont="1" applyFill="1" applyBorder="1" applyAlignment="1">
      <alignment/>
    </xf>
    <xf numFmtId="0" fontId="0" fillId="17" borderId="17" xfId="0" applyNumberFormat="1" applyFill="1" applyBorder="1" applyAlignment="1">
      <alignment/>
    </xf>
    <xf numFmtId="0" fontId="0" fillId="17" borderId="21" xfId="0" applyNumberFormat="1" applyFill="1" applyBorder="1" applyAlignment="1">
      <alignment/>
    </xf>
    <xf numFmtId="0" fontId="0" fillId="18" borderId="18" xfId="0" applyNumberFormat="1" applyFill="1" applyBorder="1" applyAlignment="1">
      <alignment horizontal="center"/>
    </xf>
    <xf numFmtId="0" fontId="1" fillId="17" borderId="23" xfId="0" applyNumberFormat="1" applyFont="1" applyFill="1" applyBorder="1" applyAlignment="1">
      <alignment/>
    </xf>
    <xf numFmtId="0" fontId="0" fillId="17" borderId="18" xfId="0" applyNumberFormat="1" applyFill="1" applyBorder="1" applyAlignment="1">
      <alignment/>
    </xf>
    <xf numFmtId="0" fontId="0" fillId="17" borderId="19" xfId="0" applyNumberFormat="1" applyFill="1" applyBorder="1" applyAlignment="1">
      <alignment/>
    </xf>
    <xf numFmtId="0" fontId="0" fillId="17" borderId="23" xfId="0" applyNumberFormat="1" applyFont="1" applyFill="1" applyBorder="1" applyAlignment="1">
      <alignment/>
    </xf>
    <xf numFmtId="0" fontId="0" fillId="19" borderId="19" xfId="0" applyNumberFormat="1" applyFill="1" applyBorder="1" applyAlignment="1">
      <alignment/>
    </xf>
    <xf numFmtId="0" fontId="19" fillId="18" borderId="32" xfId="0" applyNumberFormat="1" applyFont="1" applyFill="1" applyBorder="1" applyAlignment="1">
      <alignment horizontal="center" vertical="center"/>
    </xf>
    <xf numFmtId="0" fontId="21" fillId="17" borderId="25" xfId="0" applyNumberFormat="1" applyFont="1" applyFill="1" applyBorder="1" applyAlignment="1">
      <alignment horizontal="left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workbookViewId="0" topLeftCell="A1">
      <selection activeCell="K24" sqref="K24"/>
    </sheetView>
  </sheetViews>
  <sheetFormatPr defaultColWidth="9.00390625" defaultRowHeight="12.75"/>
  <cols>
    <col min="2" max="2" width="18.375" style="0" customWidth="1"/>
    <col min="3" max="8" width="4.625" style="0" customWidth="1"/>
    <col min="9" max="14" width="6.625" style="0" customWidth="1"/>
    <col min="15" max="15" width="7.875" style="0" customWidth="1"/>
  </cols>
  <sheetData>
    <row r="1" spans="1:13" ht="12.75">
      <c r="A1" s="1">
        <v>4</v>
      </c>
      <c r="B1" t="s">
        <v>39</v>
      </c>
      <c r="L1" s="2"/>
      <c r="M1" s="2"/>
    </row>
    <row r="2" spans="1:16" ht="30.75" customHeight="1">
      <c r="A2" s="41" t="s">
        <v>8</v>
      </c>
      <c r="B2" s="41"/>
      <c r="C2" s="20">
        <v>92114</v>
      </c>
      <c r="D2" s="21">
        <v>91803</v>
      </c>
      <c r="E2" s="21">
        <v>92139</v>
      </c>
      <c r="F2" s="21">
        <v>92141</v>
      </c>
      <c r="G2" s="22">
        <v>91620</v>
      </c>
      <c r="H2" s="42" t="s">
        <v>38</v>
      </c>
      <c r="I2" s="3"/>
      <c r="J2" s="3"/>
      <c r="K2" s="3"/>
      <c r="L2" s="3"/>
      <c r="M2" s="3"/>
      <c r="N2" s="3"/>
      <c r="O2" s="3"/>
      <c r="P2" s="4"/>
    </row>
    <row r="3" spans="1:16" ht="12.75">
      <c r="A3" s="23"/>
      <c r="B3" s="24" t="s">
        <v>0</v>
      </c>
      <c r="C3" s="25">
        <v>24</v>
      </c>
      <c r="D3" s="26">
        <v>20</v>
      </c>
      <c r="E3" s="27">
        <v>20</v>
      </c>
      <c r="F3" s="27">
        <v>19</v>
      </c>
      <c r="G3" s="26">
        <v>0</v>
      </c>
      <c r="H3" s="26">
        <v>5</v>
      </c>
      <c r="I3" s="5">
        <f>IF(C2,C2,"")</f>
        <v>92114</v>
      </c>
      <c r="J3" s="5">
        <f>IF(D2,D2,"")</f>
        <v>91803</v>
      </c>
      <c r="K3" s="5">
        <f>IF(E2,E2,"")</f>
        <v>92139</v>
      </c>
      <c r="L3" s="5">
        <f>IF(F2,F2,"")</f>
        <v>92141</v>
      </c>
      <c r="M3" s="5">
        <f>G2</f>
        <v>91620</v>
      </c>
      <c r="N3" s="5" t="str">
        <f>H2</f>
        <v>Ns. See</v>
      </c>
      <c r="O3" s="6"/>
      <c r="P3" s="7"/>
    </row>
    <row r="4" spans="1:16" ht="12.75">
      <c r="A4" s="28" t="s">
        <v>1</v>
      </c>
      <c r="B4" s="29" t="s">
        <v>2</v>
      </c>
      <c r="C4" s="28" t="s">
        <v>3</v>
      </c>
      <c r="D4" s="30" t="s">
        <v>3</v>
      </c>
      <c r="E4" s="30" t="s">
        <v>3</v>
      </c>
      <c r="F4" s="30" t="s">
        <v>3</v>
      </c>
      <c r="G4" s="30" t="s">
        <v>3</v>
      </c>
      <c r="H4" s="30" t="s">
        <v>3</v>
      </c>
      <c r="I4" s="9" t="s">
        <v>4</v>
      </c>
      <c r="J4" s="10" t="s">
        <v>4</v>
      </c>
      <c r="K4" s="10" t="s">
        <v>4</v>
      </c>
      <c r="L4" s="10" t="s">
        <v>4</v>
      </c>
      <c r="M4" s="8"/>
      <c r="N4" s="8" t="s">
        <v>4</v>
      </c>
      <c r="O4" s="11" t="s">
        <v>5</v>
      </c>
      <c r="P4" s="7"/>
    </row>
    <row r="5" spans="1:15" ht="12.75">
      <c r="A5" s="31">
        <v>1</v>
      </c>
      <c r="B5" s="32" t="s">
        <v>9</v>
      </c>
      <c r="C5" s="33">
        <v>3</v>
      </c>
      <c r="D5" s="34">
        <v>1</v>
      </c>
      <c r="E5" s="34">
        <v>2</v>
      </c>
      <c r="F5" s="34">
        <v>8</v>
      </c>
      <c r="G5" s="34"/>
      <c r="H5" s="34">
        <v>3</v>
      </c>
      <c r="I5" s="15">
        <f>IF((C5&gt;0),ROUND((101+1000*(LOG10($C$3)-LOG10(C5)))*$A$1,0),0)</f>
        <v>4016</v>
      </c>
      <c r="J5" s="16">
        <f>IF((D5&gt;0),ROUND((101+1000*(LOG10($D$3)-LOG10(D5)))*$A$1,0),0)</f>
        <v>5608</v>
      </c>
      <c r="K5" s="16">
        <f>IF((E5&gt;0),ROUND((101+1000*(LOG10($E$3)-LOG10(E5)))*$A$1,0),0)</f>
        <v>4404</v>
      </c>
      <c r="L5" s="16">
        <f>IF((F5&gt;0),ROUND((101+1000*(LOG10($F$3)-LOG10(F5)))*$A$1,0),0)</f>
        <v>1907</v>
      </c>
      <c r="M5" s="16"/>
      <c r="N5" s="16">
        <f>IF((H5&gt;0),ROUND((101+1000*(LOG10($H$3)-LOG10(H5)))*5,0),0)</f>
        <v>1614</v>
      </c>
      <c r="O5" s="17">
        <f>SUM(LARGE(I5:N5,1),LARGE(I5:N5,2),LARGE(I5:N5,3))</f>
        <v>14028</v>
      </c>
    </row>
    <row r="6" spans="1:15" ht="12.75">
      <c r="A6" s="35">
        <v>2</v>
      </c>
      <c r="B6" s="36" t="s">
        <v>11</v>
      </c>
      <c r="C6" s="37">
        <v>6</v>
      </c>
      <c r="D6" s="38">
        <v>0</v>
      </c>
      <c r="E6" s="38">
        <v>1</v>
      </c>
      <c r="F6" s="38">
        <v>2</v>
      </c>
      <c r="G6" s="38"/>
      <c r="H6" s="38">
        <v>1</v>
      </c>
      <c r="I6" s="15">
        <f>IF((C6&gt;0),ROUND((101+1000*(LOG10($C$3)-LOG10(C6)))*$A$1,0),0)</f>
        <v>2812</v>
      </c>
      <c r="J6" s="16">
        <f>IF((D6&gt;0),ROUND((101+1000*(LOG10($D$3)-LOG10(D6)))*$A$1,0),0)</f>
        <v>0</v>
      </c>
      <c r="K6" s="16">
        <f>IF((E6&gt;0),ROUND((101+1000*(LOG10($E$3)-LOG10(E6)))*$A$1,0),0)</f>
        <v>5608</v>
      </c>
      <c r="L6" s="16">
        <f>IF((F6&gt;0),ROUND((101+1000*(LOG10($F$3)-LOG10(F6)))*$A$1,0),0)</f>
        <v>4315</v>
      </c>
      <c r="M6" s="16"/>
      <c r="N6" s="16">
        <f>IF((H6&gt;0),ROUND((101+1000*(LOG10($H$3)-LOG10(H6)))*5,0),0)</f>
        <v>4000</v>
      </c>
      <c r="O6" s="17">
        <f>SUM(LARGE(I6:N6,1),LARGE(I6:N6,2),LARGE(I6:N6,3))</f>
        <v>13923</v>
      </c>
    </row>
    <row r="7" spans="1:16" ht="12.75">
      <c r="A7" s="31">
        <v>3</v>
      </c>
      <c r="B7" s="36" t="s">
        <v>10</v>
      </c>
      <c r="C7" s="37">
        <v>10</v>
      </c>
      <c r="D7" s="38">
        <v>2</v>
      </c>
      <c r="E7" s="38">
        <v>4</v>
      </c>
      <c r="F7" s="38">
        <v>1</v>
      </c>
      <c r="G7" s="38"/>
      <c r="H7" s="38">
        <v>2</v>
      </c>
      <c r="I7" s="15">
        <f>IF((C7&gt;0),ROUND((101+1000*(LOG10($C$3)-LOG10(C7)))*$A$1,0),0)</f>
        <v>1925</v>
      </c>
      <c r="J7" s="16">
        <f>IF((D7&gt;0),ROUND((101+1000*(LOG10($D$3)-LOG10(D7)))*$A$1,0),0)</f>
        <v>4404</v>
      </c>
      <c r="K7" s="16">
        <f>IF((E7&gt;0),ROUND((101+1000*(LOG10($E$3)-LOG10(E7)))*$A$1,0),0)</f>
        <v>3200</v>
      </c>
      <c r="L7" s="16">
        <f>IF((F7&gt;0),ROUND((101+1000*(LOG10($F$3)-LOG10(F7)))*$A$1,0),0)</f>
        <v>5519</v>
      </c>
      <c r="M7" s="16"/>
      <c r="N7" s="16">
        <f>IF((H7&gt;0),ROUND((101+1000*(LOG10($H$3)-LOG10(H7)))*5,0),0)</f>
        <v>2495</v>
      </c>
      <c r="O7" s="17">
        <f>SUM(LARGE(I7:N7,1),LARGE(I7:N7,2),LARGE(I7:N7,3))</f>
        <v>13123</v>
      </c>
      <c r="P7" t="s">
        <v>6</v>
      </c>
    </row>
    <row r="8" spans="1:15" ht="12.75">
      <c r="A8" s="35">
        <v>4</v>
      </c>
      <c r="B8" s="39" t="s">
        <v>12</v>
      </c>
      <c r="C8" s="37">
        <v>2</v>
      </c>
      <c r="D8" s="38">
        <v>4</v>
      </c>
      <c r="E8" s="38">
        <v>7</v>
      </c>
      <c r="F8" s="38"/>
      <c r="G8" s="38"/>
      <c r="H8" s="38"/>
      <c r="I8" s="15">
        <f>IF((C8&gt;0),ROUND((101+1000*(LOG10($C$3)-LOG10(C8)))*$A$1,0),0)</f>
        <v>4721</v>
      </c>
      <c r="J8" s="16">
        <f>IF((D8&gt;0),ROUND((101+1000*(LOG10($D$3)-LOG10(D8)))*$A$1,0),0)</f>
        <v>3200</v>
      </c>
      <c r="K8" s="16">
        <f>IF((E8&gt;0),ROUND((101+1000*(LOG10($E$3)-LOG10(E8)))*$A$1,0),0)</f>
        <v>2228</v>
      </c>
      <c r="L8" s="16">
        <f>IF((F8&gt;0),ROUND((101+1000*(LOG10($F$3)-LOG10(F8)))*$A$1,0),0)</f>
        <v>0</v>
      </c>
      <c r="M8" s="16"/>
      <c r="N8" s="16">
        <f>IF((H8&gt;0),ROUND((101+1000*(LOG10($H$3)-LOG10(H8)))*5,0),0)</f>
        <v>0</v>
      </c>
      <c r="O8" s="17">
        <f>SUM(LARGE(I8:N8,1),LARGE(I8:N8,2),LARGE(I8:N8,3))</f>
        <v>10149</v>
      </c>
    </row>
    <row r="9" spans="1:15" ht="12.75">
      <c r="A9" s="31">
        <v>5</v>
      </c>
      <c r="B9" s="36" t="s">
        <v>13</v>
      </c>
      <c r="C9" s="37">
        <v>4</v>
      </c>
      <c r="D9" s="38">
        <v>5</v>
      </c>
      <c r="E9" s="38">
        <v>3</v>
      </c>
      <c r="F9" s="38"/>
      <c r="G9" s="38"/>
      <c r="H9" s="38"/>
      <c r="I9" s="15">
        <f>IF((C9&gt;0),ROUND((101+1000*(LOG10($C$3)-LOG10(C9)))*$A$1,0),0)</f>
        <v>3517</v>
      </c>
      <c r="J9" s="16">
        <f>IF((D9&gt;0),ROUND((101+1000*(LOG10($D$3)-LOG10(D9)))*$A$1,0),0)</f>
        <v>2812</v>
      </c>
      <c r="K9" s="16">
        <f>IF((E9&gt;0),ROUND((101+1000*(LOG10($E$3)-LOG10(E9)))*$A$1,0),0)</f>
        <v>3700</v>
      </c>
      <c r="L9" s="16">
        <f>IF((F9&gt;0),ROUND((101+1000*(LOG10($F$3)-LOG10(F9)))*$A$1,0),0)</f>
        <v>0</v>
      </c>
      <c r="M9" s="16"/>
      <c r="N9" s="16">
        <f>IF((H9&gt;0),ROUND((101+1000*(LOG10($H$3)-LOG10(H9)))*5,0),0)</f>
        <v>0</v>
      </c>
      <c r="O9" s="17">
        <f>SUM(LARGE(I9:N9,1),LARGE(I9:N9,2),LARGE(I9:N9,3))</f>
        <v>10029</v>
      </c>
    </row>
    <row r="10" spans="1:15" ht="12.75">
      <c r="A10" s="35">
        <v>6</v>
      </c>
      <c r="B10" s="39" t="s">
        <v>14</v>
      </c>
      <c r="C10" s="37">
        <v>12</v>
      </c>
      <c r="D10" s="38">
        <v>3</v>
      </c>
      <c r="E10" s="38">
        <v>5</v>
      </c>
      <c r="F10" s="38">
        <v>5</v>
      </c>
      <c r="G10" s="38"/>
      <c r="H10" s="38">
        <v>4</v>
      </c>
      <c r="I10" s="15">
        <f>IF((C10&gt;0),ROUND((101+1000*(LOG10($C$3)-LOG10(C10)))*$A$1,0),0)</f>
        <v>1608</v>
      </c>
      <c r="J10" s="16">
        <f>IF((D10&gt;0),ROUND((101+1000*(LOG10($D$3)-LOG10(D10)))*$A$1,0),0)</f>
        <v>3700</v>
      </c>
      <c r="K10" s="16">
        <f>IF((E10&gt;0),ROUND((101+1000*(LOG10($E$3)-LOG10(E10)))*$A$1,0),0)</f>
        <v>2812</v>
      </c>
      <c r="L10" s="16">
        <f>IF((F10&gt;0),ROUND((101+1000*(LOG10($F$3)-LOG10(F10)))*$A$1,0),0)</f>
        <v>2723</v>
      </c>
      <c r="M10" s="16"/>
      <c r="N10" s="16">
        <f>IF((H10&gt;0),ROUND((101+1000*(LOG10($H$3)-LOG10(H10)))*5,0),0)</f>
        <v>990</v>
      </c>
      <c r="O10" s="17">
        <f>SUM(LARGE(I10:N10,1),LARGE(I10:N10,2),LARGE(I10:N10,3))</f>
        <v>9235</v>
      </c>
    </row>
    <row r="11" spans="1:15" ht="12.75">
      <c r="A11" s="31">
        <v>7</v>
      </c>
      <c r="B11" s="39" t="s">
        <v>15</v>
      </c>
      <c r="C11" s="37">
        <v>7</v>
      </c>
      <c r="D11" s="38">
        <v>7</v>
      </c>
      <c r="E11" s="38">
        <v>10</v>
      </c>
      <c r="F11" s="38">
        <v>4</v>
      </c>
      <c r="G11" s="38"/>
      <c r="H11" s="38"/>
      <c r="I11" s="15">
        <f>IF((C11&gt;0),ROUND((101+1000*(LOG10($C$3)-LOG10(C11)))*$A$1,0),0)</f>
        <v>2544</v>
      </c>
      <c r="J11" s="16">
        <f>IF((D11&gt;0),ROUND((101+1000*(LOG10($D$3)-LOG10(D11)))*$A$1,0),0)</f>
        <v>2228</v>
      </c>
      <c r="K11" s="16">
        <f>IF((E11&gt;0),ROUND((101+1000*(LOG10($E$3)-LOG10(E11)))*$A$1,0),0)</f>
        <v>1608</v>
      </c>
      <c r="L11" s="16">
        <f>IF((F11&gt;0),ROUND((101+1000*(LOG10($F$3)-LOG10(F11)))*$A$1,0),0)</f>
        <v>3111</v>
      </c>
      <c r="M11" s="16"/>
      <c r="N11" s="16">
        <f>IF((H11&gt;0),ROUND((101+1000*(LOG10($H$3)-LOG10(H11)))*5,0),0)</f>
        <v>0</v>
      </c>
      <c r="O11" s="17">
        <f>SUM(LARGE(I11:N11,1),LARGE(I11:N11,2),LARGE(I11:N11,3))</f>
        <v>7883</v>
      </c>
    </row>
    <row r="12" spans="1:15" ht="12.75">
      <c r="A12" s="35">
        <v>8</v>
      </c>
      <c r="B12" s="39" t="s">
        <v>16</v>
      </c>
      <c r="C12" s="37">
        <v>8</v>
      </c>
      <c r="D12" s="38">
        <v>6</v>
      </c>
      <c r="E12" s="38">
        <v>6</v>
      </c>
      <c r="F12" s="38">
        <v>6</v>
      </c>
      <c r="G12" s="38"/>
      <c r="H12" s="38"/>
      <c r="I12" s="15">
        <f>IF((C12&gt;0),ROUND((101+1000*(LOG10($C$3)-LOG10(C12)))*$A$1,0),0)</f>
        <v>2312</v>
      </c>
      <c r="J12" s="16">
        <f>IF((D12&gt;0),ROUND((101+1000*(LOG10($D$3)-LOG10(D12)))*$A$1,0),0)</f>
        <v>2496</v>
      </c>
      <c r="K12" s="16">
        <f>IF((E12&gt;0),ROUND((101+1000*(LOG10($E$3)-LOG10(E12)))*$A$1,0),0)</f>
        <v>2496</v>
      </c>
      <c r="L12" s="16">
        <f>IF((F12&gt;0),ROUND((101+1000*(LOG10($F$3)-LOG10(F12)))*$A$1,0),0)</f>
        <v>2406</v>
      </c>
      <c r="M12" s="16"/>
      <c r="N12" s="16">
        <f>IF((H12&gt;0),ROUND((101+1000*(LOG10($H$3)-LOG10(H12)))*5,0),0)</f>
        <v>0</v>
      </c>
      <c r="O12" s="17">
        <f>SUM(LARGE(I12:N12,1),LARGE(I12:N12,2),LARGE(I12:N12,3))</f>
        <v>7398</v>
      </c>
    </row>
    <row r="13" spans="1:15" ht="12.75">
      <c r="A13" s="31">
        <v>9</v>
      </c>
      <c r="B13" s="36" t="s">
        <v>17</v>
      </c>
      <c r="C13" s="37">
        <v>14</v>
      </c>
      <c r="D13" s="38">
        <v>8</v>
      </c>
      <c r="E13" s="38">
        <v>16</v>
      </c>
      <c r="F13" s="38">
        <v>3</v>
      </c>
      <c r="G13" s="38"/>
      <c r="H13" s="38"/>
      <c r="I13" s="15">
        <f>IF((C13&gt;0),ROUND((101+1000*(LOG10($C$3)-LOG10(C13)))*$A$1,0),0)</f>
        <v>1340</v>
      </c>
      <c r="J13" s="16">
        <f>IF((D13&gt;0),ROUND((101+1000*(LOG10($D$3)-LOG10(D13)))*$A$1,0),0)</f>
        <v>1996</v>
      </c>
      <c r="K13" s="16">
        <f>IF((E13&gt;0),ROUND((101+1000*(LOG10($E$3)-LOG10(E13)))*$A$1,0),0)</f>
        <v>792</v>
      </c>
      <c r="L13" s="16">
        <f>IF((F13&gt;0),ROUND((101+1000*(LOG10($F$3)-LOG10(F13)))*$A$1,0),0)</f>
        <v>3611</v>
      </c>
      <c r="M13" s="16"/>
      <c r="N13" s="16">
        <f>IF((H13&gt;0),ROUND((101+1000*(LOG10($H$3)-LOG10(H13)))*5,0),0)</f>
        <v>0</v>
      </c>
      <c r="O13" s="17">
        <f>SUM(LARGE(I13:N13,1),LARGE(I13:N13,2),LARGE(I13:N13,3))</f>
        <v>6947</v>
      </c>
    </row>
    <row r="14" spans="1:15" ht="12.75">
      <c r="A14" s="35">
        <v>10</v>
      </c>
      <c r="B14" s="36" t="s">
        <v>18</v>
      </c>
      <c r="C14" s="37">
        <v>5</v>
      </c>
      <c r="D14" s="38">
        <v>9</v>
      </c>
      <c r="E14" s="38">
        <v>9</v>
      </c>
      <c r="F14" s="38">
        <v>10</v>
      </c>
      <c r="G14" s="38"/>
      <c r="H14" s="38"/>
      <c r="I14" s="15">
        <f>IF((C14&gt;0),ROUND((101+1000*(LOG10($C$3)-LOG10(C14)))*$A$1,0),0)</f>
        <v>3129</v>
      </c>
      <c r="J14" s="16">
        <f>IF((D14&gt;0),ROUND((101+1000*(LOG10($D$3)-LOG10(D14)))*$A$1,0),0)</f>
        <v>1791</v>
      </c>
      <c r="K14" s="16">
        <f>IF((E14&gt;0),ROUND((101+1000*(LOG10($E$3)-LOG10(E14)))*$A$1,0),0)</f>
        <v>1791</v>
      </c>
      <c r="L14" s="16">
        <f>IF((F14&gt;0),ROUND((101+1000*(LOG10($F$3)-LOG10(F14)))*$A$1,0),0)</f>
        <v>1519</v>
      </c>
      <c r="M14" s="16"/>
      <c r="N14" s="16">
        <f>IF((H14&gt;0),ROUND((101+1000*(LOG10($H$3)-LOG10(H14)))*5,0),0)</f>
        <v>0</v>
      </c>
      <c r="O14" s="17">
        <f>SUM(LARGE(I14:N14,1),LARGE(I14:N14,2),LARGE(I14:N14,3))</f>
        <v>6711</v>
      </c>
    </row>
    <row r="15" spans="1:15" ht="12.75">
      <c r="A15" s="31">
        <v>11</v>
      </c>
      <c r="B15" s="36" t="s">
        <v>7</v>
      </c>
      <c r="C15" s="37">
        <v>1</v>
      </c>
      <c r="D15" s="38"/>
      <c r="E15" s="38"/>
      <c r="F15" s="38"/>
      <c r="G15" s="38"/>
      <c r="H15" s="38"/>
      <c r="I15" s="15">
        <f>IF((C15&gt;0),ROUND((101+1000*(LOG10($C$3)-LOG10(C15)))*$A$1,0),0)</f>
        <v>5925</v>
      </c>
      <c r="J15" s="16">
        <f>IF((D15&gt;0),ROUND((101+1000*(LOG10($D$3)-LOG10(D15)))*$A$1,0),0)</f>
        <v>0</v>
      </c>
      <c r="K15" s="16">
        <f>IF((E15&gt;0),ROUND((101+1000*(LOG10($E$3)-LOG10(E15)))*$A$1,0),0)</f>
        <v>0</v>
      </c>
      <c r="L15" s="16">
        <f>IF((F15&gt;0),ROUND((101+1000*(LOG10($F$3)-LOG10(F15)))*$A$1,0),0)</f>
        <v>0</v>
      </c>
      <c r="M15" s="16"/>
      <c r="N15" s="16">
        <f>IF((H15&gt;0),ROUND((101+1000*(LOG10($H$3)-LOG10(H15)))*5,0),0)</f>
        <v>0</v>
      </c>
      <c r="O15" s="17">
        <f>SUM(LARGE(I15:N15,1),LARGE(I15:N15,2),LARGE(I15:N15,3))</f>
        <v>5925</v>
      </c>
    </row>
    <row r="16" spans="1:15" ht="12.75">
      <c r="A16" s="35">
        <v>12</v>
      </c>
      <c r="B16" s="36" t="s">
        <v>19</v>
      </c>
      <c r="C16" s="37">
        <v>9</v>
      </c>
      <c r="D16" s="38">
        <v>11</v>
      </c>
      <c r="E16" s="38">
        <v>8</v>
      </c>
      <c r="F16" s="38">
        <v>11</v>
      </c>
      <c r="G16" s="38"/>
      <c r="H16" s="38"/>
      <c r="I16" s="15">
        <f>IF((C16&gt;0),ROUND((101+1000*(LOG10($C$3)-LOG10(C16)))*$A$1,0),0)</f>
        <v>2108</v>
      </c>
      <c r="J16" s="16">
        <f>IF((D16&gt;0),ROUND((101+1000*(LOG10($D$3)-LOG10(D16)))*$A$1,0),0)</f>
        <v>1443</v>
      </c>
      <c r="K16" s="16">
        <f>IF((E16&gt;0),ROUND((101+1000*(LOG10($E$3)-LOG10(E16)))*$A$1,0),0)</f>
        <v>1996</v>
      </c>
      <c r="L16" s="16">
        <f>IF((F16&gt;0),ROUND((101+1000*(LOG10($F$3)-LOG10(F16)))*$A$1,0),0)</f>
        <v>1353</v>
      </c>
      <c r="M16" s="16"/>
      <c r="N16" s="16">
        <f>IF((H16&gt;0),ROUND((101+1000*(LOG10($H$3)-LOG10(H16)))*5,0),0)</f>
        <v>0</v>
      </c>
      <c r="O16" s="17">
        <f>SUM(LARGE(I16:N16,1),LARGE(I16:N16,2),LARGE(I16:N16,3))</f>
        <v>5547</v>
      </c>
    </row>
    <row r="17" spans="1:15" ht="12.75">
      <c r="A17" s="31">
        <v>13</v>
      </c>
      <c r="B17" s="39" t="s">
        <v>20</v>
      </c>
      <c r="C17" s="37">
        <v>17</v>
      </c>
      <c r="D17" s="38">
        <v>17</v>
      </c>
      <c r="E17" s="38">
        <v>11</v>
      </c>
      <c r="F17" s="38">
        <v>7</v>
      </c>
      <c r="G17" s="38"/>
      <c r="H17" s="38"/>
      <c r="I17" s="15">
        <f>IF((C17&gt;0),ROUND((101+1000*(LOG10($C$3)-LOG10(C17)))*$A$1,0),0)</f>
        <v>1003</v>
      </c>
      <c r="J17" s="16">
        <f>IF((D17&gt;0),ROUND((101+1000*(LOG10($D$3)-LOG10(D17)))*$A$1,0),0)</f>
        <v>686</v>
      </c>
      <c r="K17" s="16">
        <f>IF((E17&gt;0),ROUND((101+1000*(LOG10($E$3)-LOG10(E17)))*$A$1,0),0)</f>
        <v>1443</v>
      </c>
      <c r="L17" s="16">
        <f>IF((F17&gt;0),ROUND((101+1000*(LOG10($F$3)-LOG10(F17)))*$A$1,0),0)</f>
        <v>2139</v>
      </c>
      <c r="M17" s="16"/>
      <c r="N17" s="16">
        <f>IF((H17&gt;0),ROUND((101+1000*(LOG10($H$3)-LOG10(H17)))*5,0),0)</f>
        <v>0</v>
      </c>
      <c r="O17" s="17">
        <f>SUM(LARGE(I17:N17,1),LARGE(I17:N17,2),LARGE(I17:N17,3))</f>
        <v>4585</v>
      </c>
    </row>
    <row r="18" spans="1:15" ht="12.75">
      <c r="A18" s="35">
        <v>14</v>
      </c>
      <c r="B18" s="36" t="s">
        <v>21</v>
      </c>
      <c r="C18" s="37">
        <v>19</v>
      </c>
      <c r="D18" s="38">
        <v>10</v>
      </c>
      <c r="E18" s="38">
        <v>12</v>
      </c>
      <c r="F18" s="38">
        <v>14</v>
      </c>
      <c r="G18" s="38"/>
      <c r="H18" s="38"/>
      <c r="I18" s="15">
        <f>IF((C18&gt;0),ROUND((101+1000*(LOG10($C$3)-LOG10(C18)))*$A$1,0),0)</f>
        <v>810</v>
      </c>
      <c r="J18" s="16">
        <f>IF((D18&gt;0),ROUND((101+1000*(LOG10($D$3)-LOG10(D18)))*$A$1,0),0)</f>
        <v>1608</v>
      </c>
      <c r="K18" s="16">
        <f>IF((E18&gt;0),ROUND((101+1000*(LOG10($E$3)-LOG10(E18)))*$A$1,0),0)</f>
        <v>1291</v>
      </c>
      <c r="L18" s="16">
        <f>IF((F18&gt;0),ROUND((101+1000*(LOG10($F$3)-LOG10(F18)))*$A$1,0),0)</f>
        <v>935</v>
      </c>
      <c r="M18" s="16"/>
      <c r="N18" s="16">
        <f>IF((H18&gt;0),ROUND((101+1000*(LOG10($H$3)-LOG10(H18)))*5,0),0)</f>
        <v>0</v>
      </c>
      <c r="O18" s="17">
        <f>SUM(LARGE(I18:N18,1),LARGE(I18:N18,2),LARGE(I18:N18,3))</f>
        <v>3834</v>
      </c>
    </row>
    <row r="19" spans="1:15" ht="12.75">
      <c r="A19" s="31">
        <v>15</v>
      </c>
      <c r="B19" s="36" t="s">
        <v>22</v>
      </c>
      <c r="C19" s="37">
        <v>18</v>
      </c>
      <c r="D19" s="38">
        <v>18</v>
      </c>
      <c r="E19" s="40">
        <v>14</v>
      </c>
      <c r="F19" s="38">
        <v>13</v>
      </c>
      <c r="G19" s="38"/>
      <c r="H19" s="38"/>
      <c r="I19" s="15">
        <f>IF((C19&gt;0),ROUND((101+1000*(LOG10($C$3)-LOG10(C19)))*$A$1,0),0)</f>
        <v>904</v>
      </c>
      <c r="J19" s="16">
        <f>IF((D19&gt;0),ROUND((101+1000*(LOG10($D$3)-LOG10(D19)))*$A$1,0),0)</f>
        <v>587</v>
      </c>
      <c r="K19" s="16">
        <f>IF((E19&gt;0),ROUND((101+1000*(LOG10($E$3)-LOG10(E19)))*$A$1,0),0)</f>
        <v>1024</v>
      </c>
      <c r="L19" s="16">
        <f>IF((F19&gt;0),ROUND((101+1000*(LOG10($F$3)-LOG10(F19)))*$A$1,0),0)</f>
        <v>1063</v>
      </c>
      <c r="M19" s="16"/>
      <c r="N19" s="16">
        <f>IF((H19&gt;0),ROUND((101+1000*(LOG10($H$3)-LOG10(H19)))*5,0),0)</f>
        <v>0</v>
      </c>
      <c r="O19" s="17">
        <f>SUM(LARGE(I19:N19,1),LARGE(I19:N19,2),LARGE(I19:N19,3))</f>
        <v>2991</v>
      </c>
    </row>
    <row r="20" spans="1:15" ht="12.75">
      <c r="A20" s="35">
        <v>16</v>
      </c>
      <c r="B20" s="39" t="s">
        <v>23</v>
      </c>
      <c r="C20" s="37">
        <v>15</v>
      </c>
      <c r="D20" s="38">
        <v>0</v>
      </c>
      <c r="E20" s="38"/>
      <c r="F20" s="38">
        <v>9</v>
      </c>
      <c r="G20" s="38"/>
      <c r="H20" s="38"/>
      <c r="I20" s="15">
        <f>IF((C20&gt;0),ROUND((101+1000*(LOG10($C$3)-LOG10(C20)))*$A$1,0),0)</f>
        <v>1220</v>
      </c>
      <c r="J20" s="16">
        <f>IF((D20&gt;0),ROUND((101+1000*(LOG10($D$3)-LOG10(D20)))*$A$1,0),0)</f>
        <v>0</v>
      </c>
      <c r="K20" s="16">
        <f>IF((E20&gt;0),ROUND((101+1000*(LOG10($E$3)-LOG10(E20)))*$A$1,0),0)</f>
        <v>0</v>
      </c>
      <c r="L20" s="16">
        <f>IF((F20&gt;0),ROUND((101+1000*(LOG10($F$3)-LOG10(F20)))*$A$1,0),0)</f>
        <v>1702</v>
      </c>
      <c r="M20" s="16"/>
      <c r="N20" s="16">
        <f>IF((H20&gt;0),ROUND((101+1000*(LOG10($H$3)-LOG10(H20)))*5,0),0)</f>
        <v>0</v>
      </c>
      <c r="O20" s="17">
        <f>SUM(LARGE(I20:N20,1),LARGE(I20:N20,2),LARGE(I20:N20,3))</f>
        <v>2922</v>
      </c>
    </row>
    <row r="21" spans="1:15" ht="12.75">
      <c r="A21" s="31">
        <v>17</v>
      </c>
      <c r="B21" s="36" t="s">
        <v>24</v>
      </c>
      <c r="C21" s="37">
        <v>0</v>
      </c>
      <c r="D21" s="38">
        <v>13</v>
      </c>
      <c r="E21" s="38">
        <v>19</v>
      </c>
      <c r="F21" s="38">
        <v>12</v>
      </c>
      <c r="G21" s="38"/>
      <c r="H21" s="38"/>
      <c r="I21" s="15">
        <f>IF((C21&gt;0),ROUND((101+1000*(LOG10($C$3)-LOG10(C21)))*$A$1,0),0)</f>
        <v>0</v>
      </c>
      <c r="J21" s="16">
        <f>IF((D21&gt;0),ROUND((101+1000*(LOG10($D$3)-LOG10(D21)))*$A$1,0),0)</f>
        <v>1152</v>
      </c>
      <c r="K21" s="16">
        <f>IF((E21&gt;0),ROUND((101+1000*(LOG10($E$3)-LOG10(E21)))*$A$1,0),0)</f>
        <v>493</v>
      </c>
      <c r="L21" s="16">
        <f>IF((F21&gt;0),ROUND((101+1000*(LOG10($F$3)-LOG10(F21)))*$A$1,0),0)</f>
        <v>1202</v>
      </c>
      <c r="M21" s="16"/>
      <c r="N21" s="16">
        <f>IF((H21&gt;0),ROUND((101+1000*(LOG10($H$3)-LOG10(H21)))*5,0),0)</f>
        <v>0</v>
      </c>
      <c r="O21" s="17">
        <f>SUM(LARGE(I21:N21,1),LARGE(I21:N21,2),LARGE(I21:N21,3))</f>
        <v>2847</v>
      </c>
    </row>
    <row r="22" spans="1:15" ht="12.75">
      <c r="A22" s="35">
        <v>18</v>
      </c>
      <c r="B22" s="36" t="s">
        <v>25</v>
      </c>
      <c r="C22" s="37">
        <v>16</v>
      </c>
      <c r="D22" s="38">
        <v>14</v>
      </c>
      <c r="E22" s="38">
        <v>17</v>
      </c>
      <c r="F22" s="38"/>
      <c r="G22" s="38"/>
      <c r="H22" s="38"/>
      <c r="I22" s="15">
        <f>IF((C22&gt;0),ROUND((101+1000*(LOG10($C$3)-LOG10(C22)))*$A$1,0),0)</f>
        <v>1108</v>
      </c>
      <c r="J22" s="16">
        <f>IF((D22&gt;0),ROUND((101+1000*(LOG10($D$3)-LOG10(D22)))*$A$1,0),0)</f>
        <v>1024</v>
      </c>
      <c r="K22" s="16">
        <f>IF((E22&gt;0),ROUND((101+1000*(LOG10($E$3)-LOG10(E22)))*$A$1,0),0)</f>
        <v>686</v>
      </c>
      <c r="L22" s="16">
        <f>IF((F22&gt;0),ROUND((101+1000*(LOG10($F$3)-LOG10(F22)))*$A$1,0),0)</f>
        <v>0</v>
      </c>
      <c r="M22" s="16"/>
      <c r="N22" s="16">
        <f>IF((H22&gt;0),ROUND((101+1000*(LOG10($H$3)-LOG10(H22)))*5,0),0)</f>
        <v>0</v>
      </c>
      <c r="O22" s="17">
        <f>SUM(LARGE(I22:N22,1),LARGE(I22:N22,2),LARGE(I22:N22,3))</f>
        <v>2818</v>
      </c>
    </row>
    <row r="23" spans="1:15" ht="12.75">
      <c r="A23" s="31">
        <v>19</v>
      </c>
      <c r="B23" s="36" t="s">
        <v>26</v>
      </c>
      <c r="C23" s="37">
        <v>13</v>
      </c>
      <c r="D23" s="38">
        <v>0</v>
      </c>
      <c r="E23" s="38">
        <v>15</v>
      </c>
      <c r="F23" s="38"/>
      <c r="G23" s="38"/>
      <c r="H23" s="38"/>
      <c r="I23" s="15">
        <f>IF((C23&gt;0),ROUND((101+1000*(LOG10($C$3)-LOG10(C23)))*$A$1,0),0)</f>
        <v>1469</v>
      </c>
      <c r="J23" s="16">
        <f>IF((D23&gt;0),ROUND((101+1000*(LOG10($D$3)-LOG10(D23)))*$A$1,0),0)</f>
        <v>0</v>
      </c>
      <c r="K23" s="16">
        <f>IF((E23&gt;0),ROUND((101+1000*(LOG10($E$3)-LOG10(E23)))*$A$1,0),0)</f>
        <v>904</v>
      </c>
      <c r="L23" s="16">
        <f>IF((F23&gt;0),ROUND((101+1000*(LOG10($F$3)-LOG10(F23)))*$A$1,0),0)</f>
        <v>0</v>
      </c>
      <c r="M23" s="16"/>
      <c r="N23" s="16">
        <f>IF((H23&gt;0),ROUND((101+1000*(LOG10($H$3)-LOG10(H23)))*5,0),0)</f>
        <v>0</v>
      </c>
      <c r="O23" s="17">
        <f>SUM(LARGE(I23:N23,1),LARGE(I23:N23,2),LARGE(I23:N23,3))</f>
        <v>2373</v>
      </c>
    </row>
    <row r="24" spans="1:15" ht="12.75">
      <c r="A24" s="35">
        <v>20</v>
      </c>
      <c r="B24" s="36" t="s">
        <v>27</v>
      </c>
      <c r="C24" s="37">
        <v>20</v>
      </c>
      <c r="D24" s="38">
        <v>15</v>
      </c>
      <c r="E24" s="38"/>
      <c r="F24" s="38">
        <v>16</v>
      </c>
      <c r="G24" s="38"/>
      <c r="H24" s="38"/>
      <c r="I24" s="15">
        <f>IF((C24&gt;0),ROUND((101+1000*(LOG10($C$3)-LOG10(C24)))*$A$1,0),0)</f>
        <v>721</v>
      </c>
      <c r="J24" s="16">
        <f>IF((D24&gt;0),ROUND((101+1000*(LOG10($D$3)-LOG10(D24)))*$A$1,0),0)</f>
        <v>904</v>
      </c>
      <c r="K24" s="16">
        <f>IF((E24&gt;0),ROUND((101+1000*(LOG10($E$3)-LOG10(E24)))*$A$1,0),0)</f>
        <v>0</v>
      </c>
      <c r="L24" s="16">
        <f>IF((F24&gt;0),ROUND((101+1000*(LOG10($F$3)-LOG10(F24)))*$A$1,0),0)</f>
        <v>703</v>
      </c>
      <c r="M24" s="16"/>
      <c r="N24" s="16">
        <f>IF((H24&gt;0),ROUND((101+1000*(LOG10($H$3)-LOG10(H24)))*5,0),0)</f>
        <v>0</v>
      </c>
      <c r="O24" s="17">
        <f>SUM(LARGE(I24:N24,1),LARGE(I24:N24,2),LARGE(I24:N24,3))</f>
        <v>2328</v>
      </c>
    </row>
    <row r="25" spans="1:15" ht="12.75">
      <c r="A25" s="31">
        <v>21</v>
      </c>
      <c r="B25" s="36" t="s">
        <v>28</v>
      </c>
      <c r="C25" s="37">
        <v>22</v>
      </c>
      <c r="D25" s="38">
        <v>16</v>
      </c>
      <c r="E25" s="38"/>
      <c r="F25" s="38">
        <v>15</v>
      </c>
      <c r="G25" s="38"/>
      <c r="H25" s="38">
        <v>5</v>
      </c>
      <c r="I25" s="15">
        <f>IF((C25&gt;0),ROUND((101+1000*(LOG10($C$3)-LOG10(C25)))*$A$1,0),0)</f>
        <v>555</v>
      </c>
      <c r="J25" s="16">
        <f>IF((D25&gt;0),ROUND((101+1000*(LOG10($D$3)-LOG10(D25)))*$A$1,0),0)</f>
        <v>792</v>
      </c>
      <c r="K25" s="16">
        <f>IF((E25&gt;0),ROUND((101+1000*(LOG10($E$3)-LOG10(E25)))*$A$1,0),0)</f>
        <v>0</v>
      </c>
      <c r="L25" s="16">
        <f>IF((F25&gt;0),ROUND((101+1000*(LOG10($F$3)-LOG10(F25)))*$A$1,0),0)</f>
        <v>815</v>
      </c>
      <c r="M25" s="16"/>
      <c r="N25" s="16">
        <f>IF((H25&gt;0),ROUND((101+1000*(LOG10($H$3)-LOG10(H25)))*5,0),0)</f>
        <v>505</v>
      </c>
      <c r="O25" s="17">
        <f>SUM(LARGE(I25:N25,1),LARGE(I25:N25,2),LARGE(I25:N25,3))</f>
        <v>2162</v>
      </c>
    </row>
    <row r="26" spans="1:15" ht="12.75">
      <c r="A26" s="35">
        <v>22</v>
      </c>
      <c r="B26" s="36" t="s">
        <v>29</v>
      </c>
      <c r="C26" s="37">
        <v>0</v>
      </c>
      <c r="D26" s="38">
        <v>12</v>
      </c>
      <c r="E26" s="38"/>
      <c r="F26" s="38">
        <v>18</v>
      </c>
      <c r="G26" s="38"/>
      <c r="H26" s="38"/>
      <c r="I26" s="15">
        <f>IF((C26&gt;0),ROUND((101+1000*(LOG10($C$3)-LOG10(C26)))*$A$1,0),0)</f>
        <v>0</v>
      </c>
      <c r="J26" s="16">
        <f>IF((D26&gt;0),ROUND((101+1000*(LOG10($D$3)-LOG10(D26)))*$A$1,0),0)</f>
        <v>1291</v>
      </c>
      <c r="K26" s="16">
        <f>IF((E26&gt;0),ROUND((101+1000*(LOG10($E$3)-LOG10(E26)))*$A$1,0),0)</f>
        <v>0</v>
      </c>
      <c r="L26" s="16">
        <f>IF((F26&gt;0),ROUND((101+1000*(LOG10($F$3)-LOG10(F26)))*$A$1,0),0)</f>
        <v>498</v>
      </c>
      <c r="M26" s="16"/>
      <c r="N26" s="16">
        <f>IF((H26&gt;0),ROUND((101+1000*(LOG10($H$3)-LOG10(H26)))*5,0),0)</f>
        <v>0</v>
      </c>
      <c r="O26" s="17">
        <f>SUM(LARGE(I26:N26,1),LARGE(I26:N26,2),LARGE(I26:N26,3))</f>
        <v>1789</v>
      </c>
    </row>
    <row r="27" spans="1:15" ht="12.75">
      <c r="A27" s="31">
        <v>23</v>
      </c>
      <c r="B27" s="36" t="s">
        <v>30</v>
      </c>
      <c r="C27" s="37">
        <v>11</v>
      </c>
      <c r="D27" s="38">
        <v>0</v>
      </c>
      <c r="E27" s="38"/>
      <c r="F27" s="38"/>
      <c r="G27" s="38"/>
      <c r="H27" s="38"/>
      <c r="I27" s="15">
        <f>IF((C27&gt;0),ROUND((101+1000*(LOG10($C$3)-LOG10(C27)))*$A$1,0),0)</f>
        <v>1759</v>
      </c>
      <c r="J27" s="16">
        <f>IF((D27&gt;0),ROUND((101+1000*(LOG10($D$3)-LOG10(D27)))*$A$1,0),0)</f>
        <v>0</v>
      </c>
      <c r="K27" s="16">
        <f>IF((E27&gt;0),ROUND((101+1000*(LOG10($E$3)-LOG10(E27)))*$A$1,0),0)</f>
        <v>0</v>
      </c>
      <c r="L27" s="16">
        <f>IF((F27&gt;0),ROUND((101+1000*(LOG10($F$3)-LOG10(F27)))*$A$1,0),0)</f>
        <v>0</v>
      </c>
      <c r="M27" s="16"/>
      <c r="N27" s="16">
        <f>IF((H27&gt;0),ROUND((101+1000*(LOG10($H$3)-LOG10(H27)))*5,0),0)</f>
        <v>0</v>
      </c>
      <c r="O27" s="17">
        <f>SUM(LARGE(I27:N27,1),LARGE(I27:N27,2),LARGE(I27:N27,3))</f>
        <v>1759</v>
      </c>
    </row>
    <row r="28" spans="1:15" ht="12.75">
      <c r="A28" s="35">
        <v>24</v>
      </c>
      <c r="B28" s="39" t="s">
        <v>31</v>
      </c>
      <c r="C28" s="37">
        <v>21</v>
      </c>
      <c r="D28" s="38">
        <v>0</v>
      </c>
      <c r="E28" s="38"/>
      <c r="F28" s="38">
        <v>17</v>
      </c>
      <c r="G28" s="38"/>
      <c r="H28" s="38"/>
      <c r="I28" s="15">
        <f>IF((C28&gt;0),ROUND((101+1000*(LOG10($C$3)-LOG10(C28)))*$A$1,0),0)</f>
        <v>636</v>
      </c>
      <c r="J28" s="16">
        <f>IF((D28&gt;0),ROUND((101+1000*(LOG10($D$3)-LOG10(D28)))*$A$1,0),0)</f>
        <v>0</v>
      </c>
      <c r="K28" s="16">
        <f>IF((E28&gt;0),ROUND((101+1000*(LOG10($E$3)-LOG10(E28)))*$A$1,0),0)</f>
        <v>0</v>
      </c>
      <c r="L28" s="16">
        <f>IF((F28&gt;0),ROUND((101+1000*(LOG10($F$3)-LOG10(F28)))*$A$1,0),0)</f>
        <v>597</v>
      </c>
      <c r="M28" s="16"/>
      <c r="N28" s="16">
        <f>IF((H28&gt;0),ROUND((101+1000*(LOG10($H$3)-LOG10(H28)))*5,0),0)</f>
        <v>0</v>
      </c>
      <c r="O28" s="17">
        <f>SUM(LARGE(I28:N28,1),LARGE(I28:N28,2),LARGE(I28:N28,3))</f>
        <v>1233</v>
      </c>
    </row>
    <row r="29" spans="1:256" s="4" customFormat="1" ht="12.75">
      <c r="A29" s="31">
        <v>25</v>
      </c>
      <c r="B29" s="36" t="s">
        <v>30</v>
      </c>
      <c r="C29" s="37"/>
      <c r="D29" s="38"/>
      <c r="E29" s="38">
        <v>13</v>
      </c>
      <c r="F29" s="38"/>
      <c r="G29" s="38"/>
      <c r="H29" s="38"/>
      <c r="I29" s="15">
        <f>IF((C29&gt;0),ROUND((101+1000*(LOG10($C$3)-LOG10(C29)))*$A$1,0),0)</f>
        <v>0</v>
      </c>
      <c r="J29" s="16">
        <f>IF((D29&gt;0),ROUND((101+1000*(LOG10($D$3)-LOG10(D29)))*$A$1,0),0)</f>
        <v>0</v>
      </c>
      <c r="K29" s="16">
        <f>IF((E29&gt;0),ROUND((101+1000*(LOG10($E$3)-LOG10(E29)))*$A$1,0),0)</f>
        <v>1152</v>
      </c>
      <c r="L29" s="16">
        <f>IF((F29&gt;0),ROUND((101+1000*(LOG10($F$3)-LOG10(F29)))*$A$1,0),0)</f>
        <v>0</v>
      </c>
      <c r="M29" s="16"/>
      <c r="N29" s="16">
        <f>IF((H29&gt;0),ROUND((101+1000*(LOG10($H$3)-LOG10(H29)))*5,0),0)</f>
        <v>0</v>
      </c>
      <c r="O29" s="17">
        <f>SUM(LARGE(I29:N29,1),LARGE(I29:N29,2),LARGE(I29:N29,3))</f>
        <v>1152</v>
      </c>
      <c r="P29"/>
      <c r="IO29"/>
      <c r="IP29"/>
      <c r="IQ29"/>
      <c r="IR29"/>
      <c r="IS29"/>
      <c r="IT29"/>
      <c r="IU29"/>
      <c r="IV29"/>
    </row>
    <row r="30" spans="1:256" s="4" customFormat="1" ht="12.75">
      <c r="A30" s="35">
        <v>26</v>
      </c>
      <c r="B30" s="36" t="s">
        <v>32</v>
      </c>
      <c r="C30" s="37">
        <v>0</v>
      </c>
      <c r="D30" s="38">
        <v>0</v>
      </c>
      <c r="E30" s="38">
        <v>18</v>
      </c>
      <c r="F30" s="38">
        <v>19</v>
      </c>
      <c r="G30" s="38"/>
      <c r="H30" s="38"/>
      <c r="I30" s="15">
        <f>IF((C30&gt;0),ROUND((101+1000*(LOG10($C$3)-LOG10(C30)))*$A$1,0),0)</f>
        <v>0</v>
      </c>
      <c r="J30" s="16">
        <f>IF((D30&gt;0),ROUND((101+1000*(LOG10($D$3)-LOG10(D30)))*$A$1,0),0)</f>
        <v>0</v>
      </c>
      <c r="K30" s="16">
        <f>IF((E30&gt;0),ROUND((101+1000*(LOG10($E$3)-LOG10(E30)))*$A$1,0),0)</f>
        <v>587</v>
      </c>
      <c r="L30" s="16">
        <f>IF((F30&gt;0),ROUND((101+1000*(LOG10($F$3)-LOG10(F30)))*$A$1,0),0)</f>
        <v>404</v>
      </c>
      <c r="M30" s="16"/>
      <c r="N30" s="16">
        <f>IF((H30&gt;0),ROUND((101+1000*(LOG10($H$3)-LOG10(H30)))*5,0),0)</f>
        <v>0</v>
      </c>
      <c r="O30" s="17">
        <f>SUM(LARGE(I30:N30,1),LARGE(I30:N30,2),LARGE(I30:N30,3))</f>
        <v>991</v>
      </c>
      <c r="P30"/>
      <c r="IO30"/>
      <c r="IP30"/>
      <c r="IQ30"/>
      <c r="IR30"/>
      <c r="IS30"/>
      <c r="IT30"/>
      <c r="IU30"/>
      <c r="IV30"/>
    </row>
    <row r="31" spans="1:256" s="4" customFormat="1" ht="12.75">
      <c r="A31" s="31">
        <v>27</v>
      </c>
      <c r="B31" s="39" t="s">
        <v>33</v>
      </c>
      <c r="C31" s="37">
        <v>23</v>
      </c>
      <c r="D31" s="38">
        <v>19</v>
      </c>
      <c r="E31" s="38"/>
      <c r="F31" s="38"/>
      <c r="G31" s="38"/>
      <c r="H31" s="38"/>
      <c r="I31" s="15">
        <f>IF((C31&gt;0),ROUND((101+1000*(LOG10($C$3)-LOG10(C31)))*$A$1,0),0)</f>
        <v>478</v>
      </c>
      <c r="J31" s="16">
        <f>IF((D31&gt;0),ROUND((101+1000*(LOG10($D$3)-LOG10(D31)))*$A$1,0),0)</f>
        <v>493</v>
      </c>
      <c r="K31" s="16">
        <f>IF((E31&gt;0),ROUND((101+1000*(LOG10($E$3)-LOG10(E31)))*$A$1,0),0)</f>
        <v>0</v>
      </c>
      <c r="L31" s="16">
        <f>IF((F31&gt;0),ROUND((101+1000*(LOG10($F$3)-LOG10(F31)))*$A$1,0),0)</f>
        <v>0</v>
      </c>
      <c r="M31" s="16"/>
      <c r="N31" s="16">
        <f>IF((H31&gt;0),ROUND((101+1000*(LOG10($H$3)-LOG10(H31)))*5,0),0)</f>
        <v>0</v>
      </c>
      <c r="O31" s="17">
        <f>SUM(LARGE(I31:N31,1),LARGE(I31:N31,2),LARGE(I31:N31,3))</f>
        <v>971</v>
      </c>
      <c r="P31"/>
      <c r="IO31"/>
      <c r="IP31"/>
      <c r="IQ31"/>
      <c r="IR31"/>
      <c r="IS31"/>
      <c r="IT31"/>
      <c r="IU31"/>
      <c r="IV31"/>
    </row>
    <row r="32" spans="1:256" s="4" customFormat="1" ht="12.75">
      <c r="A32" s="35">
        <v>28</v>
      </c>
      <c r="B32" s="36" t="s">
        <v>34</v>
      </c>
      <c r="C32" s="37"/>
      <c r="D32" s="38"/>
      <c r="E32" s="38">
        <v>20</v>
      </c>
      <c r="F32" s="38"/>
      <c r="G32" s="38"/>
      <c r="H32" s="38"/>
      <c r="I32" s="15">
        <f>IF((C32&gt;0),ROUND((101+1000*(LOG10($C$3)-LOG10(C32)))*$A$1,0),0)</f>
        <v>0</v>
      </c>
      <c r="J32" s="16">
        <f>IF((D32&gt;0),ROUND((101+1000*(LOG10($D$3)-LOG10(D32)))*$A$1,0),0)</f>
        <v>0</v>
      </c>
      <c r="K32" s="16">
        <f>IF((E32&gt;0),ROUND((101+1000*(LOG10($E$3)-LOG10(E32)))*$A$1,0),0)</f>
        <v>404</v>
      </c>
      <c r="L32" s="16">
        <f>IF((F32&gt;0),ROUND((101+1000*(LOG10($F$3)-LOG10(F32)))*$A$1,0),0)</f>
        <v>0</v>
      </c>
      <c r="M32" s="16"/>
      <c r="N32" s="16">
        <f>IF((H32&gt;0),ROUND((101+1000*(LOG10($H$3)-LOG10(H32)))*5,0),0)</f>
        <v>0</v>
      </c>
      <c r="O32" s="17">
        <f>SUM(LARGE(I32:N32,1),LARGE(I32:N32,2),LARGE(I32:N32,3))</f>
        <v>404</v>
      </c>
      <c r="P32"/>
      <c r="IO32"/>
      <c r="IP32"/>
      <c r="IQ32"/>
      <c r="IR32"/>
      <c r="IS32"/>
      <c r="IT32"/>
      <c r="IU32"/>
      <c r="IV32"/>
    </row>
    <row r="33" spans="1:256" s="4" customFormat="1" ht="12.75">
      <c r="A33" s="31">
        <v>29</v>
      </c>
      <c r="B33" s="39" t="s">
        <v>35</v>
      </c>
      <c r="C33" s="37">
        <v>24</v>
      </c>
      <c r="D33" s="38">
        <v>0</v>
      </c>
      <c r="E33" s="38"/>
      <c r="F33" s="38"/>
      <c r="G33" s="38"/>
      <c r="H33" s="38"/>
      <c r="I33" s="15">
        <f>IF((C33&gt;0),ROUND((101+1000*(LOG10($C$3)-LOG10(C33)))*$A$1,0),0)</f>
        <v>404</v>
      </c>
      <c r="J33" s="16">
        <f>IF((D33&gt;0),ROUND((101+1000*(LOG10($D$3)-LOG10(D33)))*$A$1,0),0)</f>
        <v>0</v>
      </c>
      <c r="K33" s="16">
        <f>IF((E33&gt;0),ROUND((101+1000*(LOG10($E$3)-LOG10(E33)))*$A$1,0),0)</f>
        <v>0</v>
      </c>
      <c r="L33" s="16">
        <f>IF((F33&gt;0),ROUND((101+1000*(LOG10($F$3)-LOG10(F33)))*$A$1,0),0)</f>
        <v>0</v>
      </c>
      <c r="M33" s="16"/>
      <c r="N33" s="16">
        <f>IF((H33&gt;0),ROUND((101+1000*(LOG10($H$3)-LOG10(H33)))*5,0),0)</f>
        <v>0</v>
      </c>
      <c r="O33" s="17">
        <f>SUM(LARGE(I33:N33,1),LARGE(I33:N33,2),LARGE(I33:N33,3))</f>
        <v>404</v>
      </c>
      <c r="P33"/>
      <c r="IO33"/>
      <c r="IP33"/>
      <c r="IQ33"/>
      <c r="IR33"/>
      <c r="IS33"/>
      <c r="IT33"/>
      <c r="IU33"/>
      <c r="IV33"/>
    </row>
    <row r="34" spans="1:256" s="4" customFormat="1" ht="12.75">
      <c r="A34" s="35">
        <v>30</v>
      </c>
      <c r="B34" s="39" t="s">
        <v>36</v>
      </c>
      <c r="C34" s="37">
        <v>0</v>
      </c>
      <c r="D34" s="38">
        <v>20</v>
      </c>
      <c r="E34" s="38"/>
      <c r="F34" s="38"/>
      <c r="G34" s="38"/>
      <c r="H34" s="38"/>
      <c r="I34" s="15">
        <f>IF((C34&gt;0),ROUND((101+1000*(LOG10($C$3)-LOG10(C34)))*$A$1,0),0)</f>
        <v>0</v>
      </c>
      <c r="J34" s="16">
        <f>IF((D34&gt;0),ROUND((101+1000*(LOG10($D$3)-LOG10(D34)))*$A$1,0),0)</f>
        <v>404</v>
      </c>
      <c r="K34" s="16">
        <f>IF((E34&gt;0),ROUND((101+1000*(LOG10($E$3)-LOG10(E34)))*$A$1,0),0)</f>
        <v>0</v>
      </c>
      <c r="L34" s="16">
        <f>IF((F34&gt;0),ROUND((101+1000*(LOG10($F$3)-LOG10(F34)))*$A$1,0),0)</f>
        <v>0</v>
      </c>
      <c r="M34" s="16"/>
      <c r="N34" s="16">
        <f>IF((H34&gt;0),ROUND((101+1000*(LOG10($H$3)-LOG10(H34)))*5,0),0)</f>
        <v>0</v>
      </c>
      <c r="O34" s="17">
        <f>SUM(LARGE(I34:N34,1),LARGE(I34:N34,2),LARGE(I34:N34,3))</f>
        <v>404</v>
      </c>
      <c r="P34"/>
      <c r="IO34"/>
      <c r="IP34"/>
      <c r="IQ34"/>
      <c r="IR34"/>
      <c r="IS34"/>
      <c r="IT34"/>
      <c r="IU34"/>
      <c r="IV34"/>
    </row>
    <row r="35" spans="1:256" s="4" customFormat="1" ht="12.75" hidden="1">
      <c r="A35" s="12">
        <v>31</v>
      </c>
      <c r="B35" s="18" t="s">
        <v>37</v>
      </c>
      <c r="C35" s="13"/>
      <c r="D35" s="14"/>
      <c r="E35" s="14"/>
      <c r="F35" s="14"/>
      <c r="G35" s="14"/>
      <c r="H35" s="14"/>
      <c r="I35" s="15">
        <f>IF((C35&gt;0),ROUND((101+1000*(LOG10($C$3)-LOG10(C35)))*$A$1,0),0)</f>
        <v>0</v>
      </c>
      <c r="J35" s="16">
        <f>IF((D35&gt;0),ROUND((101+1000*(LOG10($D$3)-LOG10(D35)))*$A$1,0),0)</f>
        <v>0</v>
      </c>
      <c r="K35" s="16">
        <f>IF((E35&gt;0),ROUND((101+1000*(LOG10($E$3)-LOG10(E35)))*$A$1,0),0)</f>
        <v>0</v>
      </c>
      <c r="L35" s="16">
        <f>IF((F35&gt;0),ROUND((101+1000*(LOG10($F$3)-LOG10(F35)))*$A$1,0),0)</f>
        <v>0</v>
      </c>
      <c r="M35" s="16"/>
      <c r="N35" s="16">
        <f>IF((H35&gt;0),ROUND((101+1000*(LOG10($H$3)-LOG10(H35)))*$A$1,0),0)</f>
        <v>0</v>
      </c>
      <c r="O35" s="17">
        <f>SUM(LARGE(I35:N35,1),LARGE(I35:N35,2),LARGE(I35:N35,3))</f>
        <v>0</v>
      </c>
      <c r="P35"/>
      <c r="IO35"/>
      <c r="IP35"/>
      <c r="IQ35"/>
      <c r="IR35"/>
      <c r="IS35"/>
      <c r="IT35"/>
      <c r="IU35"/>
      <c r="IV35"/>
    </row>
    <row r="36" ht="12.75">
      <c r="N36" s="19"/>
    </row>
  </sheetData>
  <sheetProtection/>
  <mergeCells count="1">
    <mergeCell ref="A2:B2"/>
  </mergeCells>
  <printOptions/>
  <pageMargins left="2.004166666666667" right="0.30972222222222223" top="1.1729166666666666" bottom="0.3541666666666667" header="0.37430555555555556" footer="0.5118055555555556"/>
  <pageSetup horizontalDpi="300" verticalDpi="300" orientation="landscape" paperSize="9" r:id="rId1"/>
  <headerFooter alignWithMargins="0">
    <oddHeader>&amp;C&amp;14Český pohár 2009
průběžné pořadí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223537820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Vykydal</dc:creator>
  <cp:keywords/>
  <dc:description/>
  <cp:lastModifiedBy>JI</cp:lastModifiedBy>
  <cp:lastPrinted>2002-08-23T14:13:40Z</cp:lastPrinted>
  <dcterms:created xsi:type="dcterms:W3CDTF">1998-08-21T10:53:40Z</dcterms:created>
  <dcterms:modified xsi:type="dcterms:W3CDTF">2009-11-24T18:52:16Z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Informace ČWA - podzim</vt:lpwstr>
  </property>
  <property fmtid="{D5CDD505-2E9C-101B-9397-08002B2CF9AE}" pid="3" name="_AuthorEmail">
    <vt:lpwstr>raska@reinvest.cz</vt:lpwstr>
  </property>
  <property fmtid="{D5CDD505-2E9C-101B-9397-08002B2CF9AE}" pid="4" name="_AuthorEmailDisplayName">
    <vt:lpwstr>Ing. Marek Raška</vt:lpwstr>
  </property>
  <property fmtid="{D5CDD505-2E9C-101B-9397-08002B2CF9AE}" pid="5" name="_AdHocReviewCycleID">
    <vt:i4>-2061362358</vt:i4>
  </property>
  <property fmtid="{D5CDD505-2E9C-101B-9397-08002B2CF9AE}" pid="6" name="_ReviewingToolsShownOnce">
    <vt:lpwstr/>
  </property>
</Properties>
</file>