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AC Grand Masters" sheetId="1" r:id="rId1"/>
    <sheet name="RAC Veterans" sheetId="2" r:id="rId2"/>
    <sheet name="Fun  Masters" sheetId="3" r:id="rId3"/>
  </sheets>
  <definedNames/>
  <calcPr fullCalcOnLoad="1"/>
</workbook>
</file>

<file path=xl/sharedStrings.xml><?xml version="1.0" encoding="utf-8"?>
<sst xmlns="http://schemas.openxmlformats.org/spreadsheetml/2006/main" count="122" uniqueCount="55">
  <si>
    <t>koeficient pro logaritmické body</t>
  </si>
  <si>
    <t>Masters Cup 2010</t>
  </si>
  <si>
    <t>Poč. záv./CTL</t>
  </si>
  <si>
    <t>* * *</t>
  </si>
  <si>
    <t>Celkem</t>
  </si>
  <si>
    <t>Poř.</t>
  </si>
  <si>
    <t>Jméno</t>
  </si>
  <si>
    <t>Body</t>
  </si>
  <si>
    <t>Grand Masters</t>
  </si>
  <si>
    <t>Vrána Petr</t>
  </si>
  <si>
    <t>Hrubý Pavel</t>
  </si>
  <si>
    <t>Hrubý Roman</t>
  </si>
  <si>
    <t>Rott Petr</t>
  </si>
  <si>
    <t>Slíva Martin</t>
  </si>
  <si>
    <t>Hrubá Dagmar</t>
  </si>
  <si>
    <t>Ouřada Jaroslav</t>
  </si>
  <si>
    <t>Novotný Antonín</t>
  </si>
  <si>
    <t>Nejtek Petr</t>
  </si>
  <si>
    <t>Mrůzek Pavel</t>
  </si>
  <si>
    <t>Dvořák Michal</t>
  </si>
  <si>
    <t>Škola Jaroslav</t>
  </si>
  <si>
    <t>* * * - závod se nejel,nebo nebyl splněn koeficient</t>
  </si>
  <si>
    <t>Celk.</t>
  </si>
  <si>
    <t>Veterans</t>
  </si>
  <si>
    <t>Mielec Lubomír</t>
  </si>
  <si>
    <t xml:space="preserve">Kučera Petr sen. </t>
  </si>
  <si>
    <t>Haubolt Petr</t>
  </si>
  <si>
    <t>Štrambach Ladislav</t>
  </si>
  <si>
    <t>Vykydal Jaroslav</t>
  </si>
  <si>
    <t>Rašovský Jaroslav</t>
  </si>
  <si>
    <t>Hromádka Josef</t>
  </si>
  <si>
    <t>Urbánek Zdeněk</t>
  </si>
  <si>
    <t>Ťoupal Jan</t>
  </si>
  <si>
    <t>Koblasa Stanislav</t>
  </si>
  <si>
    <t>Šmíd Zdeněk</t>
  </si>
  <si>
    <t>* * * závod se nejel, nebo nebyl splněn koeficient</t>
  </si>
  <si>
    <t>koeficient pro logaritmické body CZE</t>
  </si>
  <si>
    <t>koeficient pro logaritmické body zahranici</t>
  </si>
  <si>
    <t xml:space="preserve">* * * </t>
  </si>
  <si>
    <t xml:space="preserve">Poř. </t>
  </si>
  <si>
    <t>Masters</t>
  </si>
  <si>
    <t>Neumann Lukáš</t>
  </si>
  <si>
    <t>Štěpánek Jan</t>
  </si>
  <si>
    <t>Hrdina Patrik</t>
  </si>
  <si>
    <t>Raška Marek</t>
  </si>
  <si>
    <t>Toth Martin</t>
  </si>
  <si>
    <t>Loužek Karel</t>
  </si>
  <si>
    <t>Altmann Tomáš</t>
  </si>
  <si>
    <t>Diviš Ivo</t>
  </si>
  <si>
    <t>Himmel Jiří</t>
  </si>
  <si>
    <t>Kudláček Pavel</t>
  </si>
  <si>
    <t>* * *  - závod se neuskutečnil, nebo nebyl splněn koeficient</t>
  </si>
  <si>
    <t>Štantejský Jan</t>
  </si>
  <si>
    <t>Motz Daniel</t>
  </si>
  <si>
    <t>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</si>
</sst>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color indexed="12"/>
      <name val="Arial CE"/>
      <family val="2"/>
    </font>
    <font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1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5" borderId="8" applyNumberFormat="0" applyAlignment="0" applyProtection="0"/>
    <xf numFmtId="0" fontId="17" fillId="5" borderId="9" applyNumberFormat="0" applyAlignment="0" applyProtection="0"/>
    <xf numFmtId="0" fontId="1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17" borderId="10" xfId="0" applyNumberFormat="1" applyFont="1" applyFill="1" applyBorder="1" applyAlignment="1">
      <alignment horizontal="left" textRotation="90"/>
    </xf>
    <xf numFmtId="0" fontId="0" fillId="17" borderId="11" xfId="0" applyNumberFormat="1" applyFont="1" applyFill="1" applyBorder="1" applyAlignment="1">
      <alignment horizontal="left" textRotation="90"/>
    </xf>
    <xf numFmtId="0" fontId="0" fillId="17" borderId="12" xfId="0" applyNumberFormat="1" applyFont="1" applyFill="1" applyBorder="1" applyAlignment="1">
      <alignment horizontal="left" textRotation="90"/>
    </xf>
    <xf numFmtId="0" fontId="0" fillId="17" borderId="13" xfId="0" applyNumberFormat="1" applyFont="1" applyFill="1" applyBorder="1" applyAlignment="1">
      <alignment horizontal="left" textRotation="90"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18" borderId="15" xfId="0" applyNumberFormat="1" applyFont="1" applyFill="1" applyBorder="1" applyAlignment="1">
      <alignment/>
    </xf>
    <xf numFmtId="0" fontId="19" fillId="18" borderId="16" xfId="0" applyNumberFormat="1" applyFont="1" applyFill="1" applyBorder="1" applyAlignment="1">
      <alignment horizontal="center"/>
    </xf>
    <xf numFmtId="0" fontId="0" fillId="18" borderId="15" xfId="0" applyNumberFormat="1" applyFill="1" applyBorder="1" applyAlignment="1">
      <alignment horizontal="center"/>
    </xf>
    <xf numFmtId="0" fontId="0" fillId="18" borderId="17" xfId="0" applyNumberFormat="1" applyFont="1" applyFill="1" applyBorder="1" applyAlignment="1">
      <alignment horizontal="center"/>
    </xf>
    <xf numFmtId="0" fontId="0" fillId="18" borderId="18" xfId="0" applyNumberFormat="1" applyFill="1" applyBorder="1" applyAlignment="1">
      <alignment horizontal="center"/>
    </xf>
    <xf numFmtId="0" fontId="0" fillId="18" borderId="19" xfId="0" applyNumberFormat="1" applyFill="1" applyBorder="1" applyAlignment="1">
      <alignment horizontal="center"/>
    </xf>
    <xf numFmtId="0" fontId="0" fillId="18" borderId="20" xfId="0" applyNumberFormat="1" applyFill="1" applyBorder="1" applyAlignment="1">
      <alignment horizontal="center"/>
    </xf>
    <xf numFmtId="0" fontId="19" fillId="18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18" borderId="22" xfId="0" applyNumberFormat="1" applyFont="1" applyFill="1" applyBorder="1" applyAlignment="1">
      <alignment horizontal="center"/>
    </xf>
    <xf numFmtId="0" fontId="19" fillId="18" borderId="23" xfId="0" applyNumberFormat="1" applyFont="1" applyFill="1" applyBorder="1" applyAlignment="1">
      <alignment horizontal="center"/>
    </xf>
    <xf numFmtId="0" fontId="19" fillId="18" borderId="24" xfId="0" applyNumberFormat="1" applyFont="1" applyFill="1" applyBorder="1" applyAlignment="1">
      <alignment horizontal="center"/>
    </xf>
    <xf numFmtId="0" fontId="19" fillId="18" borderId="25" xfId="0" applyNumberFormat="1" applyFont="1" applyFill="1" applyBorder="1" applyAlignment="1">
      <alignment horizontal="center"/>
    </xf>
    <xf numFmtId="0" fontId="19" fillId="18" borderId="26" xfId="0" applyNumberFormat="1" applyFont="1" applyFill="1" applyBorder="1" applyAlignment="1">
      <alignment horizontal="center"/>
    </xf>
    <xf numFmtId="0" fontId="19" fillId="18" borderId="27" xfId="0" applyNumberFormat="1" applyFont="1" applyFill="1" applyBorder="1" applyAlignment="1">
      <alignment horizontal="center"/>
    </xf>
    <xf numFmtId="0" fontId="19" fillId="18" borderId="28" xfId="0" applyNumberFormat="1" applyFont="1" applyFill="1" applyBorder="1" applyAlignment="1">
      <alignment horizontal="center"/>
    </xf>
    <xf numFmtId="0" fontId="19" fillId="18" borderId="29" xfId="0" applyNumberFormat="1" applyFont="1" applyFill="1" applyBorder="1" applyAlignment="1">
      <alignment horizontal="center"/>
    </xf>
    <xf numFmtId="0" fontId="19" fillId="18" borderId="30" xfId="0" applyNumberFormat="1" applyFont="1" applyFill="1" applyBorder="1" applyAlignment="1">
      <alignment horizontal="center"/>
    </xf>
    <xf numFmtId="0" fontId="19" fillId="18" borderId="31" xfId="0" applyNumberFormat="1" applyFont="1" applyFill="1" applyBorder="1" applyAlignment="1">
      <alignment horizontal="center"/>
    </xf>
    <xf numFmtId="0" fontId="0" fillId="19" borderId="0" xfId="0" applyNumberFormat="1" applyFill="1" applyBorder="1" applyAlignment="1">
      <alignment horizontal="center"/>
    </xf>
    <xf numFmtId="0" fontId="0" fillId="19" borderId="32" xfId="0" applyNumberFormat="1" applyFont="1" applyFill="1" applyBorder="1" applyAlignment="1">
      <alignment/>
    </xf>
    <xf numFmtId="0" fontId="0" fillId="19" borderId="0" xfId="0" applyNumberFormat="1" applyFill="1" applyBorder="1" applyAlignment="1">
      <alignment/>
    </xf>
    <xf numFmtId="0" fontId="0" fillId="19" borderId="32" xfId="0" applyNumberFormat="1" applyFill="1" applyBorder="1" applyAlignment="1">
      <alignment/>
    </xf>
    <xf numFmtId="0" fontId="0" fillId="19" borderId="33" xfId="0" applyNumberFormat="1" applyFill="1" applyBorder="1" applyAlignment="1">
      <alignment/>
    </xf>
    <xf numFmtId="0" fontId="0" fillId="19" borderId="34" xfId="0" applyNumberFormat="1" applyFill="1" applyBorder="1" applyAlignment="1">
      <alignment/>
    </xf>
    <xf numFmtId="0" fontId="0" fillId="19" borderId="35" xfId="0" applyNumberFormat="1" applyFill="1" applyBorder="1" applyAlignment="1">
      <alignment horizontal="center"/>
    </xf>
    <xf numFmtId="0" fontId="1" fillId="19" borderId="36" xfId="0" applyNumberFormat="1" applyFont="1" applyFill="1" applyBorder="1" applyAlignment="1">
      <alignment/>
    </xf>
    <xf numFmtId="0" fontId="0" fillId="19" borderId="37" xfId="0" applyNumberFormat="1" applyFill="1" applyBorder="1" applyAlignment="1">
      <alignment/>
    </xf>
    <xf numFmtId="0" fontId="0" fillId="19" borderId="36" xfId="0" applyNumberFormat="1" applyFill="1" applyBorder="1" applyAlignment="1">
      <alignment/>
    </xf>
    <xf numFmtId="0" fontId="0" fillId="19" borderId="38" xfId="0" applyNumberFormat="1" applyFill="1" applyBorder="1" applyAlignment="1">
      <alignment/>
    </xf>
    <xf numFmtId="0" fontId="0" fillId="19" borderId="39" xfId="0" applyNumberFormat="1" applyFill="1" applyBorder="1" applyAlignment="1">
      <alignment/>
    </xf>
    <xf numFmtId="0" fontId="0" fillId="19" borderId="40" xfId="0" applyNumberFormat="1" applyFill="1" applyBorder="1" applyAlignment="1">
      <alignment horizontal="center"/>
    </xf>
    <xf numFmtId="0" fontId="1" fillId="19" borderId="0" xfId="0" applyNumberFormat="1" applyFont="1" applyFill="1" applyBorder="1" applyAlignment="1">
      <alignment/>
    </xf>
    <xf numFmtId="0" fontId="0" fillId="19" borderId="41" xfId="0" applyNumberFormat="1" applyFill="1" applyBorder="1" applyAlignment="1">
      <alignment/>
    </xf>
    <xf numFmtId="0" fontId="0" fillId="19" borderId="36" xfId="0" applyNumberFormat="1" applyFont="1" applyFill="1" applyBorder="1" applyAlignment="1">
      <alignment/>
    </xf>
    <xf numFmtId="0" fontId="0" fillId="19" borderId="42" xfId="0" applyNumberFormat="1" applyFill="1" applyBorder="1" applyAlignment="1">
      <alignment horizontal="center"/>
    </xf>
    <xf numFmtId="0" fontId="1" fillId="19" borderId="43" xfId="0" applyNumberFormat="1" applyFont="1" applyFill="1" applyBorder="1" applyAlignment="1">
      <alignment/>
    </xf>
    <xf numFmtId="0" fontId="0" fillId="19" borderId="44" xfId="0" applyNumberFormat="1" applyFill="1" applyBorder="1" applyAlignment="1">
      <alignment/>
    </xf>
    <xf numFmtId="0" fontId="0" fillId="19" borderId="43" xfId="0" applyNumberFormat="1" applyFill="1" applyBorder="1" applyAlignment="1">
      <alignment/>
    </xf>
    <xf numFmtId="0" fontId="0" fillId="19" borderId="45" xfId="0" applyNumberFormat="1" applyFill="1" applyBorder="1" applyAlignment="1">
      <alignment/>
    </xf>
    <xf numFmtId="0" fontId="0" fillId="19" borderId="46" xfId="0" applyNumberFormat="1" applyFill="1" applyBorder="1" applyAlignment="1">
      <alignment horizontal="center"/>
    </xf>
    <xf numFmtId="0" fontId="1" fillId="19" borderId="14" xfId="0" applyNumberFormat="1" applyFont="1" applyFill="1" applyBorder="1" applyAlignment="1">
      <alignment/>
    </xf>
    <xf numFmtId="0" fontId="0" fillId="19" borderId="47" xfId="0" applyNumberFormat="1" applyFill="1" applyBorder="1" applyAlignment="1">
      <alignment/>
    </xf>
    <xf numFmtId="0" fontId="0" fillId="19" borderId="14" xfId="0" applyNumberFormat="1" applyFill="1" applyBorder="1" applyAlignment="1">
      <alignment/>
    </xf>
    <xf numFmtId="0" fontId="0" fillId="19" borderId="48" xfId="0" applyNumberFormat="1" applyFill="1" applyBorder="1" applyAlignment="1">
      <alignment/>
    </xf>
    <xf numFmtId="0" fontId="0" fillId="19" borderId="49" xfId="0" applyNumberFormat="1" applyFill="1" applyBorder="1" applyAlignment="1">
      <alignment/>
    </xf>
    <xf numFmtId="0" fontId="22" fillId="0" borderId="0" xfId="0" applyFont="1" applyAlignment="1">
      <alignment/>
    </xf>
    <xf numFmtId="0" fontId="0" fillId="18" borderId="10" xfId="0" applyNumberFormat="1" applyFill="1" applyBorder="1" applyAlignment="1">
      <alignment horizontal="center"/>
    </xf>
    <xf numFmtId="0" fontId="0" fillId="18" borderId="11" xfId="0" applyNumberFormat="1" applyFont="1" applyFill="1" applyBorder="1" applyAlignment="1">
      <alignment horizontal="center"/>
    </xf>
    <xf numFmtId="0" fontId="0" fillId="18" borderId="50" xfId="0" applyNumberFormat="1" applyFill="1" applyBorder="1" applyAlignment="1">
      <alignment horizontal="center"/>
    </xf>
    <xf numFmtId="0" fontId="0" fillId="18" borderId="13" xfId="0" applyNumberFormat="1" applyFill="1" applyBorder="1" applyAlignment="1">
      <alignment horizontal="center"/>
    </xf>
    <xf numFmtId="0" fontId="19" fillId="18" borderId="51" xfId="0" applyNumberFormat="1" applyFont="1" applyFill="1" applyBorder="1" applyAlignment="1">
      <alignment horizontal="center"/>
    </xf>
    <xf numFmtId="0" fontId="0" fillId="19" borderId="52" xfId="0" applyNumberFormat="1" applyFill="1" applyBorder="1" applyAlignment="1">
      <alignment horizontal="center"/>
    </xf>
    <xf numFmtId="0" fontId="1" fillId="19" borderId="53" xfId="0" applyNumberFormat="1" applyFont="1" applyFill="1" applyBorder="1" applyAlignment="1">
      <alignment/>
    </xf>
    <xf numFmtId="0" fontId="0" fillId="19" borderId="20" xfId="0" applyNumberFormat="1" applyFill="1" applyBorder="1" applyAlignment="1">
      <alignment/>
    </xf>
    <xf numFmtId="0" fontId="0" fillId="19" borderId="53" xfId="0" applyNumberFormat="1" applyFill="1" applyBorder="1" applyAlignment="1">
      <alignment/>
    </xf>
    <xf numFmtId="0" fontId="0" fillId="19" borderId="54" xfId="0" applyNumberFormat="1" applyFill="1" applyBorder="1" applyAlignment="1">
      <alignment/>
    </xf>
    <xf numFmtId="0" fontId="0" fillId="19" borderId="55" xfId="0" applyNumberFormat="1" applyFill="1" applyBorder="1" applyAlignment="1">
      <alignment/>
    </xf>
    <xf numFmtId="0" fontId="0" fillId="19" borderId="56" xfId="0" applyNumberFormat="1" applyFill="1" applyBorder="1" applyAlignment="1">
      <alignment/>
    </xf>
    <xf numFmtId="0" fontId="0" fillId="19" borderId="57" xfId="0" applyNumberFormat="1" applyFill="1" applyBorder="1" applyAlignment="1">
      <alignment horizontal="center"/>
    </xf>
    <xf numFmtId="0" fontId="0" fillId="19" borderId="37" xfId="0" applyNumberFormat="1" applyFont="1" applyFill="1" applyBorder="1" applyAlignment="1">
      <alignment/>
    </xf>
    <xf numFmtId="0" fontId="0" fillId="19" borderId="58" xfId="0" applyNumberFormat="1" applyFill="1" applyBorder="1" applyAlignment="1">
      <alignment/>
    </xf>
    <xf numFmtId="0" fontId="0" fillId="19" borderId="59" xfId="0" applyNumberFormat="1" applyFill="1" applyBorder="1" applyAlignment="1">
      <alignment/>
    </xf>
    <xf numFmtId="0" fontId="0" fillId="19" borderId="60" xfId="0" applyNumberFormat="1" applyFill="1" applyBorder="1" applyAlignment="1">
      <alignment horizontal="center"/>
    </xf>
    <xf numFmtId="0" fontId="1" fillId="19" borderId="44" xfId="0" applyNumberFormat="1" applyFont="1" applyFill="1" applyBorder="1" applyAlignment="1">
      <alignment/>
    </xf>
    <xf numFmtId="0" fontId="0" fillId="19" borderId="61" xfId="0" applyNumberFormat="1" applyFill="1" applyBorder="1" applyAlignment="1">
      <alignment/>
    </xf>
    <xf numFmtId="0" fontId="0" fillId="19" borderId="62" xfId="0" applyNumberFormat="1" applyFill="1" applyBorder="1" applyAlignment="1">
      <alignment/>
    </xf>
    <xf numFmtId="0" fontId="0" fillId="0" borderId="43" xfId="0" applyBorder="1" applyAlignment="1">
      <alignment/>
    </xf>
    <xf numFmtId="0" fontId="1" fillId="19" borderId="37" xfId="0" applyNumberFormat="1" applyFont="1" applyFill="1" applyBorder="1" applyAlignment="1">
      <alignment/>
    </xf>
    <xf numFmtId="0" fontId="0" fillId="19" borderId="44" xfId="0" applyNumberFormat="1" applyFont="1" applyFill="1" applyBorder="1" applyAlignment="1">
      <alignment/>
    </xf>
    <xf numFmtId="0" fontId="0" fillId="19" borderId="57" xfId="0" applyFill="1" applyBorder="1" applyAlignment="1">
      <alignment horizontal="center"/>
    </xf>
    <xf numFmtId="0" fontId="0" fillId="19" borderId="63" xfId="0" applyNumberFormat="1" applyFill="1" applyBorder="1" applyAlignment="1">
      <alignment horizontal="center"/>
    </xf>
    <xf numFmtId="0" fontId="1" fillId="19" borderId="64" xfId="0" applyNumberFormat="1" applyFont="1" applyFill="1" applyBorder="1" applyAlignment="1">
      <alignment/>
    </xf>
    <xf numFmtId="0" fontId="0" fillId="19" borderId="65" xfId="0" applyNumberFormat="1" applyFill="1" applyBorder="1" applyAlignment="1">
      <alignment/>
    </xf>
    <xf numFmtId="0" fontId="0" fillId="19" borderId="64" xfId="0" applyNumberFormat="1" applyFill="1" applyBorder="1" applyAlignment="1">
      <alignment/>
    </xf>
    <xf numFmtId="0" fontId="0" fillId="19" borderId="66" xfId="0" applyNumberFormat="1" applyFill="1" applyBorder="1" applyAlignment="1">
      <alignment/>
    </xf>
    <xf numFmtId="0" fontId="0" fillId="19" borderId="67" xfId="0" applyNumberFormat="1" applyFill="1" applyBorder="1" applyAlignment="1">
      <alignment/>
    </xf>
    <xf numFmtId="0" fontId="0" fillId="19" borderId="68" xfId="0" applyFill="1" applyBorder="1" applyAlignment="1">
      <alignment horizontal="center"/>
    </xf>
    <xf numFmtId="0" fontId="1" fillId="19" borderId="69" xfId="0" applyNumberFormat="1" applyFont="1" applyFill="1" applyBorder="1" applyAlignment="1">
      <alignment/>
    </xf>
    <xf numFmtId="0" fontId="0" fillId="19" borderId="70" xfId="0" applyNumberFormat="1" applyFill="1" applyBorder="1" applyAlignment="1">
      <alignment/>
    </xf>
    <xf numFmtId="0" fontId="0" fillId="19" borderId="69" xfId="0" applyNumberFormat="1" applyFill="1" applyBorder="1" applyAlignment="1">
      <alignment/>
    </xf>
    <xf numFmtId="0" fontId="0" fillId="19" borderId="71" xfId="0" applyNumberFormat="1" applyFill="1" applyBorder="1" applyAlignment="1">
      <alignment/>
    </xf>
    <xf numFmtId="0" fontId="0" fillId="19" borderId="25" xfId="0" applyNumberFormat="1" applyFill="1" applyBorder="1" applyAlignment="1">
      <alignment/>
    </xf>
    <xf numFmtId="0" fontId="0" fillId="19" borderId="72" xfId="0" applyNumberFormat="1" applyFill="1" applyBorder="1" applyAlignment="1">
      <alignment/>
    </xf>
    <xf numFmtId="0" fontId="0" fillId="17" borderId="10" xfId="0" applyNumberFormat="1" applyFont="1" applyFill="1" applyBorder="1" applyAlignment="1" applyProtection="1">
      <alignment horizontal="center" textRotation="90"/>
      <protection locked="0"/>
    </xf>
    <xf numFmtId="0" fontId="0" fillId="17" borderId="11" xfId="0" applyNumberFormat="1" applyFont="1" applyFill="1" applyBorder="1" applyAlignment="1" applyProtection="1">
      <alignment horizontal="center" textRotation="90"/>
      <protection locked="0"/>
    </xf>
    <xf numFmtId="0" fontId="0" fillId="17" borderId="12" xfId="0" applyNumberFormat="1" applyFont="1" applyFill="1" applyBorder="1" applyAlignment="1" applyProtection="1">
      <alignment horizontal="center" textRotation="90"/>
      <protection locked="0"/>
    </xf>
    <xf numFmtId="0" fontId="0" fillId="17" borderId="73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 textRotation="90"/>
      <protection locked="0"/>
    </xf>
    <xf numFmtId="0" fontId="0" fillId="18" borderId="56" xfId="0" applyNumberFormat="1" applyFill="1" applyBorder="1" applyAlignment="1">
      <alignment horizontal="center"/>
    </xf>
    <xf numFmtId="0" fontId="19" fillId="18" borderId="74" xfId="0" applyNumberFormat="1" applyFont="1" applyFill="1" applyBorder="1" applyAlignment="1">
      <alignment horizontal="center"/>
    </xf>
    <xf numFmtId="0" fontId="19" fillId="18" borderId="75" xfId="0" applyNumberFormat="1" applyFont="1" applyFill="1" applyBorder="1" applyAlignment="1">
      <alignment horizontal="center"/>
    </xf>
    <xf numFmtId="0" fontId="19" fillId="18" borderId="76" xfId="0" applyNumberFormat="1" applyFont="1" applyFill="1" applyBorder="1" applyAlignment="1">
      <alignment horizontal="center"/>
    </xf>
    <xf numFmtId="0" fontId="19" fillId="18" borderId="77" xfId="0" applyNumberFormat="1" applyFont="1" applyFill="1" applyBorder="1" applyAlignment="1">
      <alignment horizontal="center"/>
    </xf>
    <xf numFmtId="0" fontId="19" fillId="18" borderId="78" xfId="0" applyNumberFormat="1" applyFont="1" applyFill="1" applyBorder="1" applyAlignment="1">
      <alignment horizontal="center"/>
    </xf>
    <xf numFmtId="0" fontId="19" fillId="18" borderId="10" xfId="0" applyNumberFormat="1" applyFont="1" applyFill="1" applyBorder="1" applyAlignment="1">
      <alignment horizontal="center"/>
    </xf>
    <xf numFmtId="0" fontId="19" fillId="18" borderId="12" xfId="0" applyNumberFormat="1" applyFont="1" applyFill="1" applyBorder="1" applyAlignment="1">
      <alignment horizontal="center"/>
    </xf>
    <xf numFmtId="0" fontId="19" fillId="18" borderId="50" xfId="0" applyNumberFormat="1" applyFont="1" applyFill="1" applyBorder="1" applyAlignment="1">
      <alignment horizontal="center"/>
    </xf>
    <xf numFmtId="0" fontId="19" fillId="18" borderId="11" xfId="0" applyNumberFormat="1" applyFont="1" applyFill="1" applyBorder="1" applyAlignment="1">
      <alignment horizontal="center"/>
    </xf>
    <xf numFmtId="0" fontId="0" fillId="19" borderId="79" xfId="0" applyNumberFormat="1" applyFill="1" applyBorder="1" applyAlignment="1">
      <alignment horizontal="center"/>
    </xf>
    <xf numFmtId="0" fontId="1" fillId="19" borderId="32" xfId="0" applyNumberFormat="1" applyFont="1" applyFill="1" applyBorder="1" applyAlignment="1">
      <alignment/>
    </xf>
    <xf numFmtId="0" fontId="0" fillId="18" borderId="17" xfId="0" applyNumberFormat="1" applyFill="1" applyBorder="1" applyAlignment="1">
      <alignment horizontal="center"/>
    </xf>
    <xf numFmtId="0" fontId="19" fillId="17" borderId="51" xfId="0" applyNumberFormat="1" applyFont="1" applyFill="1" applyBorder="1" applyAlignment="1">
      <alignment horizontal="center" vertical="center"/>
    </xf>
    <xf numFmtId="0" fontId="19" fillId="18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11" width="4.75390625" style="0" customWidth="1"/>
    <col min="12" max="20" width="5.75390625" style="0" customWidth="1"/>
    <col min="21" max="21" width="7.75390625" style="0" customWidth="1"/>
  </cols>
  <sheetData>
    <row r="1" spans="1:15" ht="12.75">
      <c r="A1" s="1">
        <v>4</v>
      </c>
      <c r="B1" s="2" t="s">
        <v>0</v>
      </c>
      <c r="G1" s="3"/>
      <c r="O1" s="4"/>
    </row>
    <row r="2" spans="1:15" ht="12.75">
      <c r="A2" s="5"/>
      <c r="B2" s="6"/>
      <c r="G2" s="6"/>
      <c r="O2" s="4"/>
    </row>
    <row r="3" spans="1:22" ht="32.25" customHeight="1">
      <c r="A3" s="116" t="s">
        <v>1</v>
      </c>
      <c r="B3" s="116"/>
      <c r="C3" s="7">
        <v>2105</v>
      </c>
      <c r="D3" s="8">
        <v>1803</v>
      </c>
      <c r="E3" s="8">
        <v>2004</v>
      </c>
      <c r="F3" s="8">
        <v>2112</v>
      </c>
      <c r="G3" s="9">
        <v>1508</v>
      </c>
      <c r="H3" s="9">
        <v>1616</v>
      </c>
      <c r="I3" s="9">
        <v>2118</v>
      </c>
      <c r="J3" s="9">
        <v>2208</v>
      </c>
      <c r="K3" s="10">
        <v>7026</v>
      </c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</row>
    <row r="4" spans="1:22" ht="12.75">
      <c r="A4" s="14"/>
      <c r="B4" s="15" t="s">
        <v>2</v>
      </c>
      <c r="C4" s="16">
        <v>4</v>
      </c>
      <c r="D4" s="17" t="s">
        <v>3</v>
      </c>
      <c r="E4" s="17">
        <v>5</v>
      </c>
      <c r="F4" s="18">
        <v>1</v>
      </c>
      <c r="G4" s="17">
        <v>7</v>
      </c>
      <c r="H4" s="17">
        <v>3</v>
      </c>
      <c r="I4" s="17">
        <v>6</v>
      </c>
      <c r="J4" s="17">
        <v>3</v>
      </c>
      <c r="K4" s="19">
        <v>5</v>
      </c>
      <c r="L4" s="18">
        <f aca="true" t="shared" si="0" ref="L4:T4">IF(C3,C3,"")</f>
        <v>2105</v>
      </c>
      <c r="M4" s="18">
        <f t="shared" si="0"/>
        <v>1803</v>
      </c>
      <c r="N4" s="18">
        <f t="shared" si="0"/>
        <v>2004</v>
      </c>
      <c r="O4" s="18">
        <f t="shared" si="0"/>
        <v>2112</v>
      </c>
      <c r="P4" s="18">
        <f t="shared" si="0"/>
        <v>1508</v>
      </c>
      <c r="Q4" s="18">
        <f t="shared" si="0"/>
        <v>1616</v>
      </c>
      <c r="R4" s="18">
        <f t="shared" si="0"/>
        <v>2118</v>
      </c>
      <c r="S4" s="18">
        <f t="shared" si="0"/>
        <v>2208</v>
      </c>
      <c r="T4" s="20">
        <f t="shared" si="0"/>
        <v>7026</v>
      </c>
      <c r="U4" s="117" t="s">
        <v>4</v>
      </c>
      <c r="V4" s="22"/>
    </row>
    <row r="5" spans="1:22" ht="12.75">
      <c r="A5" s="23" t="s">
        <v>5</v>
      </c>
      <c r="B5" s="24" t="s">
        <v>6</v>
      </c>
      <c r="C5" s="23" t="s">
        <v>5</v>
      </c>
      <c r="D5" s="25" t="s">
        <v>5</v>
      </c>
      <c r="E5" s="25" t="s">
        <v>5</v>
      </c>
      <c r="F5" s="25" t="s">
        <v>5</v>
      </c>
      <c r="G5" s="25" t="s">
        <v>5</v>
      </c>
      <c r="H5" s="25" t="s">
        <v>5</v>
      </c>
      <c r="I5" s="25" t="s">
        <v>5</v>
      </c>
      <c r="J5" s="25" t="s">
        <v>5</v>
      </c>
      <c r="K5" s="26" t="s">
        <v>5</v>
      </c>
      <c r="L5" s="25" t="s">
        <v>7</v>
      </c>
      <c r="M5" s="27" t="s">
        <v>7</v>
      </c>
      <c r="N5" s="27" t="s">
        <v>7</v>
      </c>
      <c r="O5" s="27" t="s">
        <v>7</v>
      </c>
      <c r="P5" s="24" t="s">
        <v>7</v>
      </c>
      <c r="Q5" s="24" t="s">
        <v>7</v>
      </c>
      <c r="R5" s="24" t="s">
        <v>7</v>
      </c>
      <c r="S5" s="24" t="s">
        <v>7</v>
      </c>
      <c r="T5" s="24" t="s">
        <v>7</v>
      </c>
      <c r="U5" s="117"/>
      <c r="V5" s="22"/>
    </row>
    <row r="6" spans="1:22" ht="15" customHeight="1">
      <c r="A6" s="28"/>
      <c r="B6" s="29" t="s">
        <v>8</v>
      </c>
      <c r="C6" s="30"/>
      <c r="D6" s="29"/>
      <c r="E6" s="30"/>
      <c r="F6" s="30"/>
      <c r="G6" s="29"/>
      <c r="H6" s="30"/>
      <c r="I6" s="29"/>
      <c r="J6" s="30"/>
      <c r="K6" s="29"/>
      <c r="L6" s="30"/>
      <c r="M6" s="29"/>
      <c r="N6" s="30"/>
      <c r="O6" s="30"/>
      <c r="P6" s="29"/>
      <c r="Q6" s="30"/>
      <c r="R6" s="29"/>
      <c r="S6" s="30"/>
      <c r="T6" s="31"/>
      <c r="U6" s="32"/>
      <c r="V6" s="22"/>
    </row>
    <row r="7" spans="1:21" ht="12.75">
      <c r="A7" s="33">
        <v>1</v>
      </c>
      <c r="B7" s="34" t="s">
        <v>9</v>
      </c>
      <c r="C7" s="35">
        <v>2</v>
      </c>
      <c r="D7" s="36"/>
      <c r="E7" s="35">
        <v>2</v>
      </c>
      <c r="F7" s="36">
        <v>1</v>
      </c>
      <c r="G7" s="35">
        <v>1</v>
      </c>
      <c r="H7" s="36"/>
      <c r="I7" s="35">
        <v>4</v>
      </c>
      <c r="J7" s="36">
        <v>1</v>
      </c>
      <c r="K7" s="35"/>
      <c r="L7" s="36">
        <f aca="true" t="shared" si="1" ref="L7:L18">IF((C7&gt;0),ROUND((101+1000*(LOG10($C$4)-LOG10(C7)))*$A$1,0),0)</f>
        <v>1608</v>
      </c>
      <c r="M7" s="35">
        <f aca="true" t="shared" si="2" ref="M7:M18">IF((D7&gt;0),ROUND((101+1000*(LOG10($D$4)-LOG10(D7)))*$A$1,0),0)</f>
        <v>0</v>
      </c>
      <c r="N7" s="36">
        <f aca="true" t="shared" si="3" ref="N7:N18">IF((E7&gt;0),ROUND((101+1000*(LOG10($E$4)-LOG10(E7)))*$A$1,0),0)</f>
        <v>1996</v>
      </c>
      <c r="O7" s="35">
        <f aca="true" t="shared" si="4" ref="O7:O18">IF((F7&gt;0),ROUND((101+1000*(LOG10($F$4)-LOG10(F7)))*$A$1,0),0)</f>
        <v>404</v>
      </c>
      <c r="P7" s="36">
        <f aca="true" t="shared" si="5" ref="P7:P18">IF((G7&gt;0),ROUND((101+1000*(LOG10($G$4)-LOG10(G7)))*$A$1,0),0)</f>
        <v>3784</v>
      </c>
      <c r="Q7" s="35">
        <f aca="true" t="shared" si="6" ref="Q7:Q18">IF((H7&gt;0),ROUND((101+1000*(LOG10($H$4)-LOG10(H7)))*$A$1,0),0)</f>
        <v>0</v>
      </c>
      <c r="R7" s="36">
        <f aca="true" t="shared" si="7" ref="R7:R18">IF((I7&gt;0),ROUND((101+1000*(LOG10($I$4)-LOG10(I7)))*$A$1,0),0)</f>
        <v>1108</v>
      </c>
      <c r="S7" s="35">
        <f aca="true" t="shared" si="8" ref="S7:S18">IF((J7&gt;0),ROUND((101+1000*(LOG10($J$4)-LOG10(J7)))*$A$1,0),0)</f>
        <v>2312</v>
      </c>
      <c r="T7" s="37">
        <f aca="true" t="shared" si="9" ref="T7:T18">IF((K7&gt;0),ROUND((101+1000*(LOG10($K$4)-LOG10(K7)))*$A$1,0),0)</f>
        <v>0</v>
      </c>
      <c r="U7" s="38">
        <f aca="true" t="shared" si="10" ref="U7:U18">SUM(LARGE(L7:T7,1),LARGE(L7:T7,2),LARGE(L7:T7,3),LARGE(L7:T7,4),LARGE(L7:T7,5))</f>
        <v>10808</v>
      </c>
    </row>
    <row r="8" spans="1:21" ht="12.75">
      <c r="A8" s="39">
        <v>2</v>
      </c>
      <c r="B8" s="40" t="s">
        <v>10</v>
      </c>
      <c r="C8" s="41">
        <v>1</v>
      </c>
      <c r="D8" s="42"/>
      <c r="E8" s="41">
        <v>1</v>
      </c>
      <c r="F8" s="41"/>
      <c r="G8" s="42"/>
      <c r="H8" s="41">
        <v>2</v>
      </c>
      <c r="I8" s="42">
        <v>3</v>
      </c>
      <c r="J8" s="41"/>
      <c r="K8" s="42">
        <v>2</v>
      </c>
      <c r="L8" s="41">
        <f t="shared" si="1"/>
        <v>2812</v>
      </c>
      <c r="M8" s="42">
        <f t="shared" si="2"/>
        <v>0</v>
      </c>
      <c r="N8" s="41">
        <f t="shared" si="3"/>
        <v>3200</v>
      </c>
      <c r="O8" s="41">
        <f t="shared" si="4"/>
        <v>0</v>
      </c>
      <c r="P8" s="42">
        <f t="shared" si="5"/>
        <v>0</v>
      </c>
      <c r="Q8" s="41">
        <f t="shared" si="6"/>
        <v>1108</v>
      </c>
      <c r="R8" s="42">
        <f t="shared" si="7"/>
        <v>1608</v>
      </c>
      <c r="S8" s="41">
        <f t="shared" si="8"/>
        <v>0</v>
      </c>
      <c r="T8" s="43">
        <f t="shared" si="9"/>
        <v>1996</v>
      </c>
      <c r="U8" s="44">
        <f t="shared" si="10"/>
        <v>10724</v>
      </c>
    </row>
    <row r="9" spans="1:21" ht="12.75">
      <c r="A9" s="45">
        <v>3</v>
      </c>
      <c r="B9" s="46" t="s">
        <v>11</v>
      </c>
      <c r="C9" s="36"/>
      <c r="D9" s="35"/>
      <c r="E9" s="36">
        <v>4</v>
      </c>
      <c r="F9" s="36"/>
      <c r="G9" s="35">
        <v>4</v>
      </c>
      <c r="H9" s="36"/>
      <c r="I9" s="35">
        <v>5</v>
      </c>
      <c r="J9" s="36">
        <v>2</v>
      </c>
      <c r="K9" s="35">
        <v>1</v>
      </c>
      <c r="L9" s="36">
        <f t="shared" si="1"/>
        <v>0</v>
      </c>
      <c r="M9" s="35">
        <f t="shared" si="2"/>
        <v>0</v>
      </c>
      <c r="N9" s="36">
        <f t="shared" si="3"/>
        <v>792</v>
      </c>
      <c r="O9" s="36">
        <f t="shared" si="4"/>
        <v>0</v>
      </c>
      <c r="P9" s="35">
        <f t="shared" si="5"/>
        <v>1376</v>
      </c>
      <c r="Q9" s="36">
        <f t="shared" si="6"/>
        <v>0</v>
      </c>
      <c r="R9" s="35">
        <f t="shared" si="7"/>
        <v>721</v>
      </c>
      <c r="S9" s="36">
        <f t="shared" si="8"/>
        <v>1108</v>
      </c>
      <c r="T9" s="47">
        <f t="shared" si="9"/>
        <v>3200</v>
      </c>
      <c r="U9" s="44">
        <f t="shared" si="10"/>
        <v>7197</v>
      </c>
    </row>
    <row r="10" spans="1:21" ht="12.75">
      <c r="A10" s="39">
        <v>4</v>
      </c>
      <c r="B10" s="40" t="s">
        <v>12</v>
      </c>
      <c r="C10" s="41">
        <v>3</v>
      </c>
      <c r="D10" s="42"/>
      <c r="E10" s="41"/>
      <c r="F10" s="41"/>
      <c r="G10" s="42">
        <v>3</v>
      </c>
      <c r="H10" s="41">
        <v>3</v>
      </c>
      <c r="I10" s="42">
        <v>2</v>
      </c>
      <c r="J10" s="41"/>
      <c r="K10" s="42">
        <v>3</v>
      </c>
      <c r="L10" s="41">
        <f t="shared" si="1"/>
        <v>904</v>
      </c>
      <c r="M10" s="42">
        <f t="shared" si="2"/>
        <v>0</v>
      </c>
      <c r="N10" s="41">
        <f t="shared" si="3"/>
        <v>0</v>
      </c>
      <c r="O10" s="41">
        <f t="shared" si="4"/>
        <v>0</v>
      </c>
      <c r="P10" s="42">
        <f t="shared" si="5"/>
        <v>1876</v>
      </c>
      <c r="Q10" s="41">
        <f t="shared" si="6"/>
        <v>404</v>
      </c>
      <c r="R10" s="42">
        <f t="shared" si="7"/>
        <v>2312</v>
      </c>
      <c r="S10" s="41">
        <f t="shared" si="8"/>
        <v>0</v>
      </c>
      <c r="T10" s="43">
        <f t="shared" si="9"/>
        <v>1291</v>
      </c>
      <c r="U10" s="44">
        <f t="shared" si="10"/>
        <v>6787</v>
      </c>
    </row>
    <row r="11" spans="1:21" ht="12.75">
      <c r="A11" s="45">
        <v>5</v>
      </c>
      <c r="B11" s="46" t="s">
        <v>13</v>
      </c>
      <c r="C11" s="36"/>
      <c r="D11" s="35"/>
      <c r="E11" s="36"/>
      <c r="F11" s="36"/>
      <c r="G11" s="35"/>
      <c r="H11" s="36">
        <v>1</v>
      </c>
      <c r="I11" s="35">
        <v>1</v>
      </c>
      <c r="J11" s="36"/>
      <c r="K11" s="35"/>
      <c r="L11" s="36">
        <f t="shared" si="1"/>
        <v>0</v>
      </c>
      <c r="M11" s="35">
        <f t="shared" si="2"/>
        <v>0</v>
      </c>
      <c r="N11" s="36">
        <f t="shared" si="3"/>
        <v>0</v>
      </c>
      <c r="O11" s="36">
        <f t="shared" si="4"/>
        <v>0</v>
      </c>
      <c r="P11" s="35">
        <f t="shared" si="5"/>
        <v>0</v>
      </c>
      <c r="Q11" s="36">
        <f t="shared" si="6"/>
        <v>2312</v>
      </c>
      <c r="R11" s="35">
        <f t="shared" si="7"/>
        <v>3517</v>
      </c>
      <c r="S11" s="36">
        <f t="shared" si="8"/>
        <v>0</v>
      </c>
      <c r="T11" s="47">
        <f t="shared" si="9"/>
        <v>0</v>
      </c>
      <c r="U11" s="44">
        <f t="shared" si="10"/>
        <v>5829</v>
      </c>
    </row>
    <row r="12" spans="1:21" ht="12.75">
      <c r="A12" s="39">
        <v>6</v>
      </c>
      <c r="B12" s="48" t="s">
        <v>14</v>
      </c>
      <c r="C12" s="41"/>
      <c r="D12" s="42"/>
      <c r="E12" s="41">
        <v>3</v>
      </c>
      <c r="F12" s="41"/>
      <c r="G12" s="42">
        <v>2</v>
      </c>
      <c r="H12" s="41"/>
      <c r="I12" s="42">
        <v>6</v>
      </c>
      <c r="J12" s="41"/>
      <c r="K12" s="42">
        <v>4</v>
      </c>
      <c r="L12" s="41">
        <f t="shared" si="1"/>
        <v>0</v>
      </c>
      <c r="M12" s="42">
        <f t="shared" si="2"/>
        <v>0</v>
      </c>
      <c r="N12" s="41">
        <f t="shared" si="3"/>
        <v>1291</v>
      </c>
      <c r="O12" s="41">
        <f t="shared" si="4"/>
        <v>0</v>
      </c>
      <c r="P12" s="42">
        <f t="shared" si="5"/>
        <v>2580</v>
      </c>
      <c r="Q12" s="41">
        <f t="shared" si="6"/>
        <v>0</v>
      </c>
      <c r="R12" s="42">
        <f t="shared" si="7"/>
        <v>404</v>
      </c>
      <c r="S12" s="41">
        <f t="shared" si="8"/>
        <v>0</v>
      </c>
      <c r="T12" s="43">
        <f t="shared" si="9"/>
        <v>792</v>
      </c>
      <c r="U12" s="44">
        <f t="shared" si="10"/>
        <v>5067</v>
      </c>
    </row>
    <row r="13" spans="1:21" ht="12.75">
      <c r="A13" s="39">
        <v>7</v>
      </c>
      <c r="B13" s="40" t="s">
        <v>15</v>
      </c>
      <c r="C13" s="41"/>
      <c r="D13" s="42"/>
      <c r="E13" s="41"/>
      <c r="F13" s="41"/>
      <c r="G13" s="42">
        <v>5</v>
      </c>
      <c r="H13" s="41"/>
      <c r="I13" s="42"/>
      <c r="J13" s="41"/>
      <c r="K13" s="42"/>
      <c r="L13" s="41">
        <f t="shared" si="1"/>
        <v>0</v>
      </c>
      <c r="M13" s="42">
        <f t="shared" si="2"/>
        <v>0</v>
      </c>
      <c r="N13" s="41">
        <f t="shared" si="3"/>
        <v>0</v>
      </c>
      <c r="O13" s="41">
        <f t="shared" si="4"/>
        <v>0</v>
      </c>
      <c r="P13" s="42">
        <f t="shared" si="5"/>
        <v>989</v>
      </c>
      <c r="Q13" s="41">
        <f t="shared" si="6"/>
        <v>0</v>
      </c>
      <c r="R13" s="42">
        <f t="shared" si="7"/>
        <v>0</v>
      </c>
      <c r="S13" s="41">
        <f t="shared" si="8"/>
        <v>0</v>
      </c>
      <c r="T13" s="43">
        <f t="shared" si="9"/>
        <v>0</v>
      </c>
      <c r="U13" s="44">
        <f t="shared" si="10"/>
        <v>989</v>
      </c>
    </row>
    <row r="14" spans="1:21" ht="12.75">
      <c r="A14" s="49">
        <v>8</v>
      </c>
      <c r="B14" s="50" t="s">
        <v>16</v>
      </c>
      <c r="C14" s="51"/>
      <c r="D14" s="52"/>
      <c r="E14" s="51">
        <v>5</v>
      </c>
      <c r="F14" s="51"/>
      <c r="G14" s="52"/>
      <c r="H14" s="51"/>
      <c r="I14" s="52"/>
      <c r="J14" s="51">
        <v>3</v>
      </c>
      <c r="K14" s="52"/>
      <c r="L14" s="51">
        <f t="shared" si="1"/>
        <v>0</v>
      </c>
      <c r="M14" s="52">
        <f t="shared" si="2"/>
        <v>0</v>
      </c>
      <c r="N14" s="51">
        <f t="shared" si="3"/>
        <v>404</v>
      </c>
      <c r="O14" s="51">
        <f t="shared" si="4"/>
        <v>0</v>
      </c>
      <c r="P14" s="52">
        <f t="shared" si="5"/>
        <v>0</v>
      </c>
      <c r="Q14" s="51">
        <f t="shared" si="6"/>
        <v>0</v>
      </c>
      <c r="R14" s="52">
        <f t="shared" si="7"/>
        <v>0</v>
      </c>
      <c r="S14" s="51">
        <f t="shared" si="8"/>
        <v>404</v>
      </c>
      <c r="T14" s="53">
        <f t="shared" si="9"/>
        <v>0</v>
      </c>
      <c r="U14" s="44">
        <f t="shared" si="10"/>
        <v>808</v>
      </c>
    </row>
    <row r="15" spans="1:21" ht="12.75">
      <c r="A15" s="49">
        <v>9</v>
      </c>
      <c r="B15" s="50" t="s">
        <v>17</v>
      </c>
      <c r="C15" s="51"/>
      <c r="D15" s="52"/>
      <c r="E15" s="51"/>
      <c r="F15" s="51"/>
      <c r="G15" s="52">
        <v>6</v>
      </c>
      <c r="H15" s="51"/>
      <c r="I15" s="52"/>
      <c r="J15" s="51"/>
      <c r="K15" s="52"/>
      <c r="L15" s="51">
        <f t="shared" si="1"/>
        <v>0</v>
      </c>
      <c r="M15" s="52">
        <f t="shared" si="2"/>
        <v>0</v>
      </c>
      <c r="N15" s="51">
        <f t="shared" si="3"/>
        <v>0</v>
      </c>
      <c r="O15" s="51">
        <f t="shared" si="4"/>
        <v>0</v>
      </c>
      <c r="P15" s="52">
        <f t="shared" si="5"/>
        <v>672</v>
      </c>
      <c r="Q15" s="51">
        <f t="shared" si="6"/>
        <v>0</v>
      </c>
      <c r="R15" s="52">
        <f t="shared" si="7"/>
        <v>0</v>
      </c>
      <c r="S15" s="51">
        <f t="shared" si="8"/>
        <v>0</v>
      </c>
      <c r="T15" s="53">
        <f t="shared" si="9"/>
        <v>0</v>
      </c>
      <c r="U15" s="44">
        <f t="shared" si="10"/>
        <v>672</v>
      </c>
    </row>
    <row r="16" spans="1:21" ht="12.75">
      <c r="A16" s="39">
        <v>10</v>
      </c>
      <c r="B16" s="40" t="s">
        <v>18</v>
      </c>
      <c r="C16" s="41">
        <v>4</v>
      </c>
      <c r="D16" s="42"/>
      <c r="E16" s="41"/>
      <c r="F16" s="41"/>
      <c r="G16" s="42"/>
      <c r="H16" s="41"/>
      <c r="I16" s="42"/>
      <c r="J16" s="41"/>
      <c r="K16" s="42"/>
      <c r="L16" s="41">
        <f t="shared" si="1"/>
        <v>404</v>
      </c>
      <c r="M16" s="42">
        <f t="shared" si="2"/>
        <v>0</v>
      </c>
      <c r="N16" s="41">
        <f t="shared" si="3"/>
        <v>0</v>
      </c>
      <c r="O16" s="41">
        <f t="shared" si="4"/>
        <v>0</v>
      </c>
      <c r="P16" s="42">
        <f t="shared" si="5"/>
        <v>0</v>
      </c>
      <c r="Q16" s="41">
        <f t="shared" si="6"/>
        <v>0</v>
      </c>
      <c r="R16" s="42">
        <f t="shared" si="7"/>
        <v>0</v>
      </c>
      <c r="S16" s="41">
        <f t="shared" si="8"/>
        <v>0</v>
      </c>
      <c r="T16" s="43">
        <f t="shared" si="9"/>
        <v>0</v>
      </c>
      <c r="U16" s="44">
        <f t="shared" si="10"/>
        <v>404</v>
      </c>
    </row>
    <row r="17" spans="1:21" ht="12.75">
      <c r="A17" s="49">
        <v>11</v>
      </c>
      <c r="B17" s="50" t="s">
        <v>19</v>
      </c>
      <c r="C17" s="51"/>
      <c r="D17" s="52"/>
      <c r="E17" s="51"/>
      <c r="F17" s="51"/>
      <c r="G17" s="52"/>
      <c r="H17" s="51"/>
      <c r="I17" s="52"/>
      <c r="J17" s="51"/>
      <c r="K17" s="52">
        <v>5</v>
      </c>
      <c r="L17" s="51">
        <f t="shared" si="1"/>
        <v>0</v>
      </c>
      <c r="M17" s="52">
        <f t="shared" si="2"/>
        <v>0</v>
      </c>
      <c r="N17" s="51">
        <f t="shared" si="3"/>
        <v>0</v>
      </c>
      <c r="O17" s="51">
        <f t="shared" si="4"/>
        <v>0</v>
      </c>
      <c r="P17" s="52">
        <f t="shared" si="5"/>
        <v>0</v>
      </c>
      <c r="Q17" s="51">
        <f t="shared" si="6"/>
        <v>0</v>
      </c>
      <c r="R17" s="52">
        <f t="shared" si="7"/>
        <v>0</v>
      </c>
      <c r="S17" s="51">
        <f t="shared" si="8"/>
        <v>0</v>
      </c>
      <c r="T17" s="53">
        <f t="shared" si="9"/>
        <v>404</v>
      </c>
      <c r="U17" s="44">
        <f t="shared" si="10"/>
        <v>404</v>
      </c>
    </row>
    <row r="18" spans="1:21" ht="12.75">
      <c r="A18" s="54">
        <v>12</v>
      </c>
      <c r="B18" s="55" t="s">
        <v>20</v>
      </c>
      <c r="C18" s="56"/>
      <c r="D18" s="57"/>
      <c r="E18" s="56"/>
      <c r="F18" s="56"/>
      <c r="G18" s="57">
        <v>7</v>
      </c>
      <c r="H18" s="56"/>
      <c r="I18" s="57"/>
      <c r="J18" s="56"/>
      <c r="K18" s="57"/>
      <c r="L18" s="56">
        <f t="shared" si="1"/>
        <v>0</v>
      </c>
      <c r="M18" s="57">
        <f t="shared" si="2"/>
        <v>0</v>
      </c>
      <c r="N18" s="56">
        <f t="shared" si="3"/>
        <v>0</v>
      </c>
      <c r="O18" s="56">
        <f t="shared" si="4"/>
        <v>0</v>
      </c>
      <c r="P18" s="57">
        <f t="shared" si="5"/>
        <v>404</v>
      </c>
      <c r="Q18" s="56">
        <f t="shared" si="6"/>
        <v>0</v>
      </c>
      <c r="R18" s="57">
        <f t="shared" si="7"/>
        <v>0</v>
      </c>
      <c r="S18" s="56">
        <f t="shared" si="8"/>
        <v>0</v>
      </c>
      <c r="T18" s="58">
        <f t="shared" si="9"/>
        <v>0</v>
      </c>
      <c r="U18" s="59">
        <f t="shared" si="10"/>
        <v>404</v>
      </c>
    </row>
    <row r="19" spans="16:20" ht="12.75">
      <c r="P19" s="60"/>
      <c r="Q19" s="60"/>
      <c r="R19" s="60"/>
      <c r="S19" s="60"/>
      <c r="T19" s="60"/>
    </row>
    <row r="20" ht="12.75">
      <c r="B20" t="s">
        <v>21</v>
      </c>
    </row>
  </sheetData>
  <sheetProtection insertRows="0" deleteRows="0" sort="0" autoFilter="0"/>
  <mergeCells count="2">
    <mergeCell ref="A3:B3"/>
    <mergeCell ref="U4:U5"/>
  </mergeCells>
  <printOptions/>
  <pageMargins left="0.3541666666666667" right="0.31527777777777777" top="1.2986111111111112" bottom="0.9840277777777778" header="0.5118055555555556" footer="0.5118055555555556"/>
  <pageSetup horizontalDpi="300" verticalDpi="300" orientation="landscape" paperSize="9"/>
  <headerFooter alignWithMargins="0">
    <oddHeader>&amp;C&amp;14Masters Cup 2009
celkové pořadí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P2" sqref="P2"/>
    </sheetView>
  </sheetViews>
  <sheetFormatPr defaultColWidth="11.625" defaultRowHeight="12.75"/>
  <cols>
    <col min="1" max="1" width="5.375" style="0" customWidth="1"/>
    <col min="2" max="2" width="18.25390625" style="0" customWidth="1"/>
    <col min="3" max="11" width="5.00390625" style="0" customWidth="1"/>
    <col min="12" max="20" width="6.00390625" style="0" customWidth="1"/>
    <col min="21" max="21" width="7.00390625" style="0" customWidth="1"/>
  </cols>
  <sheetData>
    <row r="1" spans="1:15" ht="12.75">
      <c r="A1" s="1">
        <v>4</v>
      </c>
      <c r="B1" s="2" t="s">
        <v>0</v>
      </c>
      <c r="G1" s="3"/>
      <c r="O1" s="4"/>
    </row>
    <row r="2" spans="1:15" ht="12.75">
      <c r="A2" s="5"/>
      <c r="B2" s="6"/>
      <c r="G2" s="6"/>
      <c r="O2" s="4"/>
    </row>
    <row r="3" spans="1:21" ht="27.75" customHeight="1">
      <c r="A3" s="116" t="s">
        <v>1</v>
      </c>
      <c r="B3" s="116"/>
      <c r="C3" s="7">
        <v>2105</v>
      </c>
      <c r="D3" s="8">
        <v>1803</v>
      </c>
      <c r="E3" s="8">
        <v>2004</v>
      </c>
      <c r="F3" s="8">
        <v>2112</v>
      </c>
      <c r="G3" s="9">
        <v>1508</v>
      </c>
      <c r="H3" s="9">
        <v>1616</v>
      </c>
      <c r="I3" s="9">
        <v>2118</v>
      </c>
      <c r="J3" s="9">
        <v>2208</v>
      </c>
      <c r="K3" s="10">
        <v>7026</v>
      </c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ht="12.75">
      <c r="A4" s="14"/>
      <c r="B4" s="15" t="s">
        <v>2</v>
      </c>
      <c r="C4" s="61">
        <v>4</v>
      </c>
      <c r="D4" s="62" t="s">
        <v>3</v>
      </c>
      <c r="E4" s="62">
        <v>5</v>
      </c>
      <c r="F4" s="63">
        <v>4</v>
      </c>
      <c r="G4" s="62">
        <v>6</v>
      </c>
      <c r="H4" s="62">
        <v>7</v>
      </c>
      <c r="I4" s="62">
        <v>4</v>
      </c>
      <c r="J4" s="62">
        <v>9</v>
      </c>
      <c r="K4" s="64">
        <v>6</v>
      </c>
      <c r="L4" s="18">
        <f aca="true" t="shared" si="0" ref="L4:T4">IF(C3,C3,"")</f>
        <v>2105</v>
      </c>
      <c r="M4" s="18">
        <f t="shared" si="0"/>
        <v>1803</v>
      </c>
      <c r="N4" s="18">
        <f t="shared" si="0"/>
        <v>2004</v>
      </c>
      <c r="O4" s="18">
        <f t="shared" si="0"/>
        <v>2112</v>
      </c>
      <c r="P4" s="18">
        <f t="shared" si="0"/>
        <v>1508</v>
      </c>
      <c r="Q4" s="18">
        <f t="shared" si="0"/>
        <v>1616</v>
      </c>
      <c r="R4" s="18">
        <f t="shared" si="0"/>
        <v>2118</v>
      </c>
      <c r="S4" s="18">
        <f t="shared" si="0"/>
        <v>2208</v>
      </c>
      <c r="T4" s="20">
        <f t="shared" si="0"/>
        <v>7026</v>
      </c>
      <c r="U4" s="117" t="s">
        <v>22</v>
      </c>
    </row>
    <row r="5" spans="1:21" ht="12.75">
      <c r="A5" s="23" t="s">
        <v>5</v>
      </c>
      <c r="B5" s="24" t="s">
        <v>6</v>
      </c>
      <c r="C5" s="23" t="s">
        <v>5</v>
      </c>
      <c r="D5" s="25" t="s">
        <v>5</v>
      </c>
      <c r="E5" s="25" t="s">
        <v>5</v>
      </c>
      <c r="F5" s="25" t="s">
        <v>5</v>
      </c>
      <c r="G5" s="25" t="s">
        <v>5</v>
      </c>
      <c r="H5" s="25" t="s">
        <v>5</v>
      </c>
      <c r="I5" s="25" t="s">
        <v>5</v>
      </c>
      <c r="J5" s="25" t="s">
        <v>5</v>
      </c>
      <c r="K5" s="26" t="s">
        <v>5</v>
      </c>
      <c r="L5" s="25" t="s">
        <v>7</v>
      </c>
      <c r="M5" s="27" t="s">
        <v>7</v>
      </c>
      <c r="N5" s="27" t="s">
        <v>7</v>
      </c>
      <c r="O5" s="27" t="s">
        <v>7</v>
      </c>
      <c r="P5" s="24" t="s">
        <v>7</v>
      </c>
      <c r="Q5" s="24" t="s">
        <v>7</v>
      </c>
      <c r="R5" s="24" t="s">
        <v>7</v>
      </c>
      <c r="S5" s="24" t="s">
        <v>7</v>
      </c>
      <c r="T5" s="24" t="s">
        <v>7</v>
      </c>
      <c r="U5" s="117"/>
    </row>
    <row r="6" spans="1:21" ht="12.75">
      <c r="A6" s="65"/>
      <c r="B6" s="29" t="s">
        <v>23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2"/>
    </row>
    <row r="7" spans="1:21" ht="12.75">
      <c r="A7" s="66">
        <v>1</v>
      </c>
      <c r="B7" s="67" t="s">
        <v>24</v>
      </c>
      <c r="C7" s="68">
        <v>1</v>
      </c>
      <c r="D7" s="69"/>
      <c r="E7" s="70"/>
      <c r="F7" s="68">
        <v>1</v>
      </c>
      <c r="G7" s="69">
        <v>1</v>
      </c>
      <c r="H7" s="68">
        <v>1</v>
      </c>
      <c r="I7" s="69">
        <v>1</v>
      </c>
      <c r="J7" s="68">
        <v>1</v>
      </c>
      <c r="K7" s="69">
        <v>1</v>
      </c>
      <c r="L7" s="68">
        <f aca="true" t="shared" si="1" ref="L7:L18">IF((C7&gt;0),ROUND((101+1000*(LOG10($C$4)-LOG10(C7)))*$A$1,0),0)</f>
        <v>2812</v>
      </c>
      <c r="M7" s="69">
        <f aca="true" t="shared" si="2" ref="M7:M18">IF((D7&gt;0),ROUND((101+1000*(LOG10($D$4)-LOG10(D7)))*$A$1,0),0)</f>
        <v>0</v>
      </c>
      <c r="N7" s="68">
        <f aca="true" t="shared" si="3" ref="N7:N18">IF((E7&gt;0),ROUND((101+1000*(LOG10($E$4)-LOG10(E7)))*$A$1,0),0)</f>
        <v>0</v>
      </c>
      <c r="O7" s="68">
        <f aca="true" t="shared" si="4" ref="O7:O18">IF((F7&gt;0),ROUND((101+1000*(LOG10($F$4)-LOG10(F7)))*$A$1,0),0)</f>
        <v>2812</v>
      </c>
      <c r="P7" s="69">
        <f aca="true" t="shared" si="5" ref="P7:P18">IF((G7&gt;0),ROUND((101+1000*(LOG10($G$4)-LOG10(G7)))*$A$1,0),0)</f>
        <v>3517</v>
      </c>
      <c r="Q7" s="68">
        <f aca="true" t="shared" si="6" ref="Q7:Q18">IF((H7&gt;0),ROUND((101+1000*(LOG10($H$4)-LOG10(H7)))*$A$1,0),0)</f>
        <v>3784</v>
      </c>
      <c r="R7" s="69">
        <f aca="true" t="shared" si="7" ref="R7:R18">IF((I7&gt;0),ROUND((101+1000*(LOG10($I$4)-LOG10(I7)))*$A$1,0),0)</f>
        <v>2812</v>
      </c>
      <c r="S7" s="70">
        <f aca="true" t="shared" si="8" ref="S7:S18">IF((J7&gt;0),ROUND((101+1000*(LOG10($J$4)-LOG10(J7)))*$A$1,0),0)</f>
        <v>4221</v>
      </c>
      <c r="T7" s="71">
        <f aca="true" t="shared" si="9" ref="T7:T18">IF((K7&gt;0),ROUND((101+1000*(LOG10($K$4)-LOG10(K7)))*$A$1,0),0)</f>
        <v>3517</v>
      </c>
      <c r="U7" s="72">
        <f aca="true" t="shared" si="10" ref="U7:U18">SUM(LARGE(L7:T7,1),LARGE(L7:T7,2),LARGE(L7:T7,3),LARGE(L7:T7,4),LARGE(L7:T7,5))</f>
        <v>17851</v>
      </c>
    </row>
    <row r="8" spans="1:21" ht="12.75">
      <c r="A8" s="73">
        <v>2</v>
      </c>
      <c r="B8" s="74" t="s">
        <v>25</v>
      </c>
      <c r="C8" s="42">
        <v>2</v>
      </c>
      <c r="D8" s="41"/>
      <c r="E8" s="43">
        <v>1</v>
      </c>
      <c r="F8" s="42">
        <v>2</v>
      </c>
      <c r="G8" s="41">
        <v>2</v>
      </c>
      <c r="H8" s="42">
        <v>2</v>
      </c>
      <c r="I8" s="41">
        <v>3</v>
      </c>
      <c r="J8" s="42">
        <v>2</v>
      </c>
      <c r="K8" s="41">
        <v>4</v>
      </c>
      <c r="L8" s="42">
        <f t="shared" si="1"/>
        <v>1608</v>
      </c>
      <c r="M8" s="41">
        <f t="shared" si="2"/>
        <v>0</v>
      </c>
      <c r="N8" s="42">
        <f t="shared" si="3"/>
        <v>3200</v>
      </c>
      <c r="O8" s="42">
        <f t="shared" si="4"/>
        <v>1608</v>
      </c>
      <c r="P8" s="41">
        <f t="shared" si="5"/>
        <v>2312</v>
      </c>
      <c r="Q8" s="42">
        <f t="shared" si="6"/>
        <v>2580</v>
      </c>
      <c r="R8" s="41">
        <f t="shared" si="7"/>
        <v>904</v>
      </c>
      <c r="S8" s="43">
        <f t="shared" si="8"/>
        <v>3017</v>
      </c>
      <c r="T8" s="75">
        <f t="shared" si="9"/>
        <v>1108</v>
      </c>
      <c r="U8" s="76">
        <f t="shared" si="10"/>
        <v>12717</v>
      </c>
    </row>
    <row r="9" spans="1:21" ht="12.75">
      <c r="A9" s="77">
        <v>3</v>
      </c>
      <c r="B9" s="78" t="s">
        <v>26</v>
      </c>
      <c r="C9" s="52">
        <v>4</v>
      </c>
      <c r="D9" s="51"/>
      <c r="E9" s="53">
        <v>3</v>
      </c>
      <c r="F9" s="52"/>
      <c r="G9" s="51">
        <v>3</v>
      </c>
      <c r="H9" s="52">
        <v>3</v>
      </c>
      <c r="I9" s="51"/>
      <c r="J9" s="52">
        <v>4</v>
      </c>
      <c r="K9" s="51">
        <v>2</v>
      </c>
      <c r="L9" s="52">
        <f t="shared" si="1"/>
        <v>404</v>
      </c>
      <c r="M9" s="51">
        <f t="shared" si="2"/>
        <v>0</v>
      </c>
      <c r="N9" s="52">
        <f t="shared" si="3"/>
        <v>1291</v>
      </c>
      <c r="O9" s="52">
        <f t="shared" si="4"/>
        <v>0</v>
      </c>
      <c r="P9" s="51">
        <f t="shared" si="5"/>
        <v>1608</v>
      </c>
      <c r="Q9" s="52">
        <f t="shared" si="6"/>
        <v>1876</v>
      </c>
      <c r="R9" s="51">
        <f t="shared" si="7"/>
        <v>0</v>
      </c>
      <c r="S9" s="53">
        <f t="shared" si="8"/>
        <v>1813</v>
      </c>
      <c r="T9" s="79">
        <f t="shared" si="9"/>
        <v>2312</v>
      </c>
      <c r="U9" s="80">
        <f t="shared" si="10"/>
        <v>8900</v>
      </c>
    </row>
    <row r="10" spans="1:256" s="81" customFormat="1" ht="12.75">
      <c r="A10" s="77">
        <v>4</v>
      </c>
      <c r="B10" s="78" t="s">
        <v>27</v>
      </c>
      <c r="C10" s="52">
        <v>3</v>
      </c>
      <c r="D10" s="51"/>
      <c r="E10" s="53">
        <v>2</v>
      </c>
      <c r="F10" s="52"/>
      <c r="G10" s="51"/>
      <c r="H10" s="52"/>
      <c r="I10" s="51">
        <v>2</v>
      </c>
      <c r="J10" s="52">
        <v>3</v>
      </c>
      <c r="K10" s="51">
        <v>3</v>
      </c>
      <c r="L10" s="52">
        <f t="shared" si="1"/>
        <v>904</v>
      </c>
      <c r="M10" s="51">
        <f t="shared" si="2"/>
        <v>0</v>
      </c>
      <c r="N10" s="52">
        <f t="shared" si="3"/>
        <v>1996</v>
      </c>
      <c r="O10" s="52">
        <f t="shared" si="4"/>
        <v>0</v>
      </c>
      <c r="P10" s="51">
        <f t="shared" si="5"/>
        <v>0</v>
      </c>
      <c r="Q10" s="52">
        <f t="shared" si="6"/>
        <v>0</v>
      </c>
      <c r="R10" s="51">
        <f t="shared" si="7"/>
        <v>1608</v>
      </c>
      <c r="S10" s="53">
        <f t="shared" si="8"/>
        <v>2312</v>
      </c>
      <c r="T10" s="79">
        <f t="shared" si="9"/>
        <v>1608</v>
      </c>
      <c r="U10" s="76">
        <f t="shared" si="10"/>
        <v>8428</v>
      </c>
      <c r="IU10"/>
      <c r="IV10"/>
    </row>
    <row r="11" spans="1:256" s="81" customFormat="1" ht="12.75">
      <c r="A11" s="77">
        <v>5</v>
      </c>
      <c r="B11" s="78" t="s">
        <v>28</v>
      </c>
      <c r="C11" s="52"/>
      <c r="D11" s="51"/>
      <c r="E11" s="53">
        <v>5</v>
      </c>
      <c r="F11" s="52">
        <v>4</v>
      </c>
      <c r="G11" s="51">
        <v>5</v>
      </c>
      <c r="H11" s="52">
        <v>6</v>
      </c>
      <c r="I11" s="51">
        <v>4</v>
      </c>
      <c r="J11" s="52">
        <v>6</v>
      </c>
      <c r="K11" s="51">
        <v>5</v>
      </c>
      <c r="L11" s="52">
        <f t="shared" si="1"/>
        <v>0</v>
      </c>
      <c r="M11" s="51">
        <f t="shared" si="2"/>
        <v>0</v>
      </c>
      <c r="N11" s="52">
        <f t="shared" si="3"/>
        <v>404</v>
      </c>
      <c r="O11" s="52">
        <f t="shared" si="4"/>
        <v>404</v>
      </c>
      <c r="P11" s="51">
        <f t="shared" si="5"/>
        <v>721</v>
      </c>
      <c r="Q11" s="52">
        <f t="shared" si="6"/>
        <v>672</v>
      </c>
      <c r="R11" s="51">
        <f t="shared" si="7"/>
        <v>404</v>
      </c>
      <c r="S11" s="53">
        <f t="shared" si="8"/>
        <v>1108</v>
      </c>
      <c r="T11" s="79">
        <f t="shared" si="9"/>
        <v>721</v>
      </c>
      <c r="U11" s="80">
        <f t="shared" si="10"/>
        <v>3626</v>
      </c>
      <c r="IU11"/>
      <c r="IV11"/>
    </row>
    <row r="12" spans="1:21" ht="12.75">
      <c r="A12" s="73">
        <v>6</v>
      </c>
      <c r="B12" s="82" t="s">
        <v>29</v>
      </c>
      <c r="C12" s="42"/>
      <c r="D12" s="41"/>
      <c r="E12" s="43">
        <v>4</v>
      </c>
      <c r="F12" s="42">
        <v>3</v>
      </c>
      <c r="G12" s="41"/>
      <c r="H12" s="42"/>
      <c r="I12" s="41"/>
      <c r="J12" s="42">
        <v>9</v>
      </c>
      <c r="K12" s="41"/>
      <c r="L12" s="42">
        <f t="shared" si="1"/>
        <v>0</v>
      </c>
      <c r="M12" s="41">
        <f t="shared" si="2"/>
        <v>0</v>
      </c>
      <c r="N12" s="42">
        <f t="shared" si="3"/>
        <v>792</v>
      </c>
      <c r="O12" s="42">
        <f t="shared" si="4"/>
        <v>904</v>
      </c>
      <c r="P12" s="41">
        <f t="shared" si="5"/>
        <v>0</v>
      </c>
      <c r="Q12" s="42">
        <f t="shared" si="6"/>
        <v>0</v>
      </c>
      <c r="R12" s="41">
        <f t="shared" si="7"/>
        <v>0</v>
      </c>
      <c r="S12" s="43">
        <f t="shared" si="8"/>
        <v>404</v>
      </c>
      <c r="T12" s="75">
        <f t="shared" si="9"/>
        <v>0</v>
      </c>
      <c r="U12" s="76">
        <f t="shared" si="10"/>
        <v>2100</v>
      </c>
    </row>
    <row r="13" spans="1:21" ht="12.75">
      <c r="A13" s="77">
        <v>7</v>
      </c>
      <c r="B13" s="83" t="s">
        <v>30</v>
      </c>
      <c r="C13" s="52"/>
      <c r="D13" s="51"/>
      <c r="E13" s="53"/>
      <c r="F13" s="52"/>
      <c r="G13" s="51">
        <v>4</v>
      </c>
      <c r="H13" s="52">
        <v>5</v>
      </c>
      <c r="I13" s="51"/>
      <c r="J13" s="52"/>
      <c r="K13" s="51"/>
      <c r="L13" s="52">
        <f t="shared" si="1"/>
        <v>0</v>
      </c>
      <c r="M13" s="51">
        <f t="shared" si="2"/>
        <v>0</v>
      </c>
      <c r="N13" s="52">
        <f t="shared" si="3"/>
        <v>0</v>
      </c>
      <c r="O13" s="52">
        <f t="shared" si="4"/>
        <v>0</v>
      </c>
      <c r="P13" s="51">
        <f t="shared" si="5"/>
        <v>1108</v>
      </c>
      <c r="Q13" s="52">
        <f t="shared" si="6"/>
        <v>989</v>
      </c>
      <c r="R13" s="51">
        <f t="shared" si="7"/>
        <v>0</v>
      </c>
      <c r="S13" s="53">
        <f t="shared" si="8"/>
        <v>0</v>
      </c>
      <c r="T13" s="79">
        <f t="shared" si="9"/>
        <v>0</v>
      </c>
      <c r="U13" s="80">
        <f t="shared" si="10"/>
        <v>2097</v>
      </c>
    </row>
    <row r="14" spans="1:21" ht="12.75">
      <c r="A14" s="77">
        <v>8</v>
      </c>
      <c r="B14" s="78" t="s">
        <v>31</v>
      </c>
      <c r="C14" s="52"/>
      <c r="D14" s="51"/>
      <c r="E14" s="53"/>
      <c r="F14" s="52"/>
      <c r="G14" s="51"/>
      <c r="H14" s="52"/>
      <c r="I14" s="51"/>
      <c r="J14" s="52">
        <v>5</v>
      </c>
      <c r="K14" s="51"/>
      <c r="L14" s="52">
        <f t="shared" si="1"/>
        <v>0</v>
      </c>
      <c r="M14" s="51">
        <f t="shared" si="2"/>
        <v>0</v>
      </c>
      <c r="N14" s="52">
        <f t="shared" si="3"/>
        <v>0</v>
      </c>
      <c r="O14" s="52">
        <f t="shared" si="4"/>
        <v>0</v>
      </c>
      <c r="P14" s="51">
        <f t="shared" si="5"/>
        <v>0</v>
      </c>
      <c r="Q14" s="52">
        <f t="shared" si="6"/>
        <v>0</v>
      </c>
      <c r="R14" s="51">
        <f t="shared" si="7"/>
        <v>0</v>
      </c>
      <c r="S14" s="53">
        <f t="shared" si="8"/>
        <v>1425</v>
      </c>
      <c r="T14" s="79">
        <f t="shared" si="9"/>
        <v>0</v>
      </c>
      <c r="U14" s="76">
        <f t="shared" si="10"/>
        <v>1425</v>
      </c>
    </row>
    <row r="15" spans="1:21" ht="12.75">
      <c r="A15" s="84">
        <v>9</v>
      </c>
      <c r="B15" s="78" t="s">
        <v>32</v>
      </c>
      <c r="C15" s="52"/>
      <c r="D15" s="51"/>
      <c r="E15" s="53"/>
      <c r="F15" s="52"/>
      <c r="G15" s="51"/>
      <c r="H15" s="52">
        <v>7</v>
      </c>
      <c r="I15" s="51"/>
      <c r="J15" s="52">
        <v>8</v>
      </c>
      <c r="K15" s="51">
        <v>6</v>
      </c>
      <c r="L15" s="52">
        <f t="shared" si="1"/>
        <v>0</v>
      </c>
      <c r="M15" s="51">
        <f t="shared" si="2"/>
        <v>0</v>
      </c>
      <c r="N15" s="52">
        <f t="shared" si="3"/>
        <v>0</v>
      </c>
      <c r="O15" s="52">
        <f t="shared" si="4"/>
        <v>0</v>
      </c>
      <c r="P15" s="51">
        <f t="shared" si="5"/>
        <v>0</v>
      </c>
      <c r="Q15" s="52">
        <f t="shared" si="6"/>
        <v>404</v>
      </c>
      <c r="R15" s="51">
        <f t="shared" si="7"/>
        <v>0</v>
      </c>
      <c r="S15" s="53">
        <f t="shared" si="8"/>
        <v>609</v>
      </c>
      <c r="T15" s="79">
        <f t="shared" si="9"/>
        <v>404</v>
      </c>
      <c r="U15" s="80">
        <f t="shared" si="10"/>
        <v>1417</v>
      </c>
    </row>
    <row r="16" spans="1:21" ht="12.75">
      <c r="A16" s="73">
        <v>10</v>
      </c>
      <c r="B16" s="82" t="s">
        <v>33</v>
      </c>
      <c r="C16" s="42"/>
      <c r="D16" s="41"/>
      <c r="E16" s="43"/>
      <c r="F16" s="42"/>
      <c r="G16" s="41"/>
      <c r="H16" s="42">
        <v>4</v>
      </c>
      <c r="I16" s="41"/>
      <c r="J16" s="42"/>
      <c r="K16" s="41"/>
      <c r="L16" s="42">
        <f t="shared" si="1"/>
        <v>0</v>
      </c>
      <c r="M16" s="41">
        <f t="shared" si="2"/>
        <v>0</v>
      </c>
      <c r="N16" s="42">
        <f t="shared" si="3"/>
        <v>0</v>
      </c>
      <c r="O16" s="42">
        <f t="shared" si="4"/>
        <v>0</v>
      </c>
      <c r="P16" s="41">
        <f t="shared" si="5"/>
        <v>0</v>
      </c>
      <c r="Q16" s="42">
        <f t="shared" si="6"/>
        <v>1376</v>
      </c>
      <c r="R16" s="41">
        <f t="shared" si="7"/>
        <v>0</v>
      </c>
      <c r="S16" s="43">
        <f t="shared" si="8"/>
        <v>0</v>
      </c>
      <c r="T16" s="75">
        <f t="shared" si="9"/>
        <v>0</v>
      </c>
      <c r="U16" s="76">
        <f t="shared" si="10"/>
        <v>1376</v>
      </c>
    </row>
    <row r="17" spans="1:21" ht="12.75">
      <c r="A17" s="85">
        <v>11</v>
      </c>
      <c r="B17" s="86" t="s">
        <v>34</v>
      </c>
      <c r="C17" s="87"/>
      <c r="D17" s="88"/>
      <c r="E17" s="89"/>
      <c r="F17" s="88"/>
      <c r="G17" s="87"/>
      <c r="H17" s="88"/>
      <c r="I17" s="87"/>
      <c r="J17" s="88">
        <v>7</v>
      </c>
      <c r="K17" s="87"/>
      <c r="L17" s="88">
        <f t="shared" si="1"/>
        <v>0</v>
      </c>
      <c r="M17" s="87">
        <f t="shared" si="2"/>
        <v>0</v>
      </c>
      <c r="N17" s="88">
        <f t="shared" si="3"/>
        <v>0</v>
      </c>
      <c r="O17" s="87">
        <f t="shared" si="4"/>
        <v>0</v>
      </c>
      <c r="P17" s="88">
        <f t="shared" si="5"/>
        <v>0</v>
      </c>
      <c r="Q17" s="87">
        <f t="shared" si="6"/>
        <v>0</v>
      </c>
      <c r="R17" s="88">
        <f t="shared" si="7"/>
        <v>0</v>
      </c>
      <c r="S17" s="89">
        <f t="shared" si="8"/>
        <v>841</v>
      </c>
      <c r="T17" s="90">
        <f t="shared" si="9"/>
        <v>0</v>
      </c>
      <c r="U17" s="76">
        <f t="shared" si="10"/>
        <v>841</v>
      </c>
    </row>
    <row r="18" spans="1:21" ht="12.75">
      <c r="A18" s="91">
        <v>12</v>
      </c>
      <c r="B18" s="92" t="s">
        <v>20</v>
      </c>
      <c r="C18" s="93"/>
      <c r="D18" s="94"/>
      <c r="E18" s="95"/>
      <c r="F18" s="93"/>
      <c r="G18" s="94">
        <v>6</v>
      </c>
      <c r="H18" s="93"/>
      <c r="I18" s="94"/>
      <c r="J18" s="93"/>
      <c r="K18" s="94"/>
      <c r="L18" s="93">
        <f t="shared" si="1"/>
        <v>0</v>
      </c>
      <c r="M18" s="94">
        <f t="shared" si="2"/>
        <v>0</v>
      </c>
      <c r="N18" s="93">
        <f t="shared" si="3"/>
        <v>0</v>
      </c>
      <c r="O18" s="93">
        <f t="shared" si="4"/>
        <v>0</v>
      </c>
      <c r="P18" s="94">
        <f t="shared" si="5"/>
        <v>404</v>
      </c>
      <c r="Q18" s="93">
        <f t="shared" si="6"/>
        <v>0</v>
      </c>
      <c r="R18" s="94">
        <f t="shared" si="7"/>
        <v>0</v>
      </c>
      <c r="S18" s="95">
        <f t="shared" si="8"/>
        <v>0</v>
      </c>
      <c r="T18" s="96">
        <f t="shared" si="9"/>
        <v>0</v>
      </c>
      <c r="U18" s="97">
        <f t="shared" si="10"/>
        <v>404</v>
      </c>
    </row>
    <row r="20" ht="12.75">
      <c r="B20" t="s">
        <v>35</v>
      </c>
    </row>
  </sheetData>
  <sheetProtection/>
  <mergeCells count="2">
    <mergeCell ref="A3:B3"/>
    <mergeCell ref="U4:U5"/>
  </mergeCells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Roman,tučné"&amp;12Masters Cup 2009 celkové pořadí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K8" sqref="K8"/>
    </sheetView>
  </sheetViews>
  <sheetFormatPr defaultColWidth="11.625" defaultRowHeight="12.75"/>
  <cols>
    <col min="1" max="1" width="5.625" style="0" customWidth="1"/>
    <col min="2" max="2" width="18.25390625" style="0" customWidth="1"/>
    <col min="3" max="10" width="4.75390625" style="0" customWidth="1"/>
    <col min="11" max="20" width="6.75390625" style="0" customWidth="1"/>
    <col min="21" max="21" width="7.875" style="0" customWidth="1"/>
  </cols>
  <sheetData>
    <row r="1" spans="1:16" ht="12.75">
      <c r="A1" s="1">
        <v>4</v>
      </c>
      <c r="B1" s="2" t="s">
        <v>36</v>
      </c>
      <c r="P1" s="4"/>
    </row>
    <row r="2" spans="1:16" ht="12.75">
      <c r="A2" s="1">
        <v>5</v>
      </c>
      <c r="B2" s="2" t="s">
        <v>37</v>
      </c>
      <c r="P2" s="4"/>
    </row>
    <row r="3" spans="1:21" ht="36.75" customHeight="1">
      <c r="A3" s="116" t="s">
        <v>1</v>
      </c>
      <c r="B3" s="116"/>
      <c r="C3" s="98">
        <v>2105</v>
      </c>
      <c r="D3" s="99">
        <v>1803</v>
      </c>
      <c r="E3" s="99">
        <v>2005</v>
      </c>
      <c r="F3" s="99">
        <v>1719</v>
      </c>
      <c r="G3" s="99">
        <v>1616</v>
      </c>
      <c r="H3" s="99">
        <v>7012</v>
      </c>
      <c r="I3" s="100">
        <v>2123</v>
      </c>
      <c r="J3" s="100">
        <v>1622</v>
      </c>
      <c r="K3" s="101">
        <v>7026</v>
      </c>
      <c r="L3" s="102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14"/>
      <c r="B4" s="15" t="s">
        <v>2</v>
      </c>
      <c r="C4" s="16" t="s">
        <v>3</v>
      </c>
      <c r="D4" s="17" t="s">
        <v>3</v>
      </c>
      <c r="E4" s="17" t="s">
        <v>3</v>
      </c>
      <c r="F4" s="18">
        <v>7</v>
      </c>
      <c r="G4" s="18" t="s">
        <v>38</v>
      </c>
      <c r="H4" s="17">
        <v>9</v>
      </c>
      <c r="I4" s="17">
        <v>6</v>
      </c>
      <c r="J4" s="17">
        <v>6</v>
      </c>
      <c r="K4" s="115" t="s">
        <v>54</v>
      </c>
      <c r="L4" s="18">
        <f aca="true" t="shared" si="0" ref="L4:T4">IF(C3,C3,"")</f>
        <v>2105</v>
      </c>
      <c r="M4" s="18">
        <f t="shared" si="0"/>
        <v>1803</v>
      </c>
      <c r="N4" s="18">
        <f t="shared" si="0"/>
        <v>2005</v>
      </c>
      <c r="O4" s="18">
        <f t="shared" si="0"/>
        <v>1719</v>
      </c>
      <c r="P4" s="18">
        <f t="shared" si="0"/>
        <v>1616</v>
      </c>
      <c r="Q4" s="18">
        <f t="shared" si="0"/>
        <v>7012</v>
      </c>
      <c r="R4" s="18">
        <f t="shared" si="0"/>
        <v>2123</v>
      </c>
      <c r="S4" s="18">
        <f t="shared" si="0"/>
        <v>1622</v>
      </c>
      <c r="T4" s="18">
        <f t="shared" si="0"/>
        <v>7026</v>
      </c>
      <c r="U4" s="103"/>
    </row>
    <row r="5" spans="1:21" ht="12.75">
      <c r="A5" s="104" t="s">
        <v>39</v>
      </c>
      <c r="B5" s="105" t="s">
        <v>6</v>
      </c>
      <c r="C5" s="104" t="s">
        <v>5</v>
      </c>
      <c r="D5" s="106" t="s">
        <v>5</v>
      </c>
      <c r="E5" s="106" t="s">
        <v>5</v>
      </c>
      <c r="F5" s="106" t="s">
        <v>5</v>
      </c>
      <c r="G5" s="106" t="s">
        <v>5</v>
      </c>
      <c r="H5" s="106" t="s">
        <v>5</v>
      </c>
      <c r="I5" s="106" t="s">
        <v>5</v>
      </c>
      <c r="J5" s="106" t="s">
        <v>5</v>
      </c>
      <c r="K5" s="106" t="s">
        <v>5</v>
      </c>
      <c r="L5" s="106" t="s">
        <v>7</v>
      </c>
      <c r="M5" s="107" t="s">
        <v>7</v>
      </c>
      <c r="N5" s="107" t="s">
        <v>7</v>
      </c>
      <c r="O5" s="107" t="s">
        <v>7</v>
      </c>
      <c r="P5" s="107" t="s">
        <v>7</v>
      </c>
      <c r="Q5" s="105" t="s">
        <v>7</v>
      </c>
      <c r="R5" s="105" t="s">
        <v>7</v>
      </c>
      <c r="S5" s="105" t="s">
        <v>7</v>
      </c>
      <c r="T5" s="105" t="s">
        <v>7</v>
      </c>
      <c r="U5" s="108" t="s">
        <v>4</v>
      </c>
    </row>
    <row r="6" spans="1:21" ht="12.75">
      <c r="A6" s="109"/>
      <c r="B6" s="110" t="s">
        <v>40</v>
      </c>
      <c r="C6" s="109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12"/>
      <c r="O6" s="112"/>
      <c r="P6" s="112"/>
      <c r="Q6" s="110"/>
      <c r="R6" s="110"/>
      <c r="S6" s="110"/>
      <c r="T6" s="110"/>
      <c r="U6" s="21"/>
    </row>
    <row r="7" spans="1:21" ht="12.75">
      <c r="A7" s="66">
        <v>1</v>
      </c>
      <c r="B7" s="67" t="s">
        <v>42</v>
      </c>
      <c r="C7" s="68"/>
      <c r="D7" s="69"/>
      <c r="E7" s="68"/>
      <c r="F7" s="69">
        <v>1</v>
      </c>
      <c r="G7" s="70"/>
      <c r="H7" s="68">
        <v>3</v>
      </c>
      <c r="I7" s="69">
        <v>3</v>
      </c>
      <c r="J7" s="70">
        <v>2</v>
      </c>
      <c r="K7" s="68"/>
      <c r="L7" s="69">
        <f aca="true" t="shared" si="1" ref="L7:L18">IF((C7&gt;0),ROUND((101+1000*(LOG10($C$4)-LOG10(C7)))*$A$1,0),0)</f>
        <v>0</v>
      </c>
      <c r="M7" s="68">
        <f aca="true" t="shared" si="2" ref="M7:M18">IF((D7&gt;0),ROUND((101+1000*(LOG10($D$4)-LOG10(D7)))*$A$1,0),0)</f>
        <v>0</v>
      </c>
      <c r="N7" s="69">
        <f aca="true" t="shared" si="3" ref="N7:N18">IF((E7&gt;0),ROUND((101+1000*(LOG10($E$4)-LOG10(E7)))*$A$1,0),0)</f>
        <v>0</v>
      </c>
      <c r="O7" s="68">
        <v>3784</v>
      </c>
      <c r="P7" s="69">
        <f aca="true" t="shared" si="4" ref="P7:P18">IF((G7&gt;0),ROUND((101+1000*(LOG10($G$4)-LOG10(G7)))*$A$1,0),0)</f>
        <v>0</v>
      </c>
      <c r="Q7" s="68">
        <v>2312</v>
      </c>
      <c r="R7" s="69">
        <v>1608</v>
      </c>
      <c r="S7" s="69">
        <v>2312</v>
      </c>
      <c r="T7" s="69">
        <f aca="true" t="shared" si="5" ref="T7:T18">IF((K7&gt;0),ROUND((101+1000*(LOG10($K$4)-LOG10(K7)))*$A$2,0),0)</f>
        <v>0</v>
      </c>
      <c r="U7" s="72">
        <f aca="true" t="shared" si="6" ref="U7:U18">SUM(LARGE(L7:T7,1),LARGE(L7:T7,2),LARGE(L7:T7,3),LARGE(L7:T7,4))</f>
        <v>10016</v>
      </c>
    </row>
    <row r="8" spans="1:21" ht="12.75">
      <c r="A8" s="73">
        <v>2</v>
      </c>
      <c r="B8" s="82" t="s">
        <v>44</v>
      </c>
      <c r="C8" s="42"/>
      <c r="D8" s="41"/>
      <c r="E8" s="42"/>
      <c r="F8" s="41"/>
      <c r="G8" s="43"/>
      <c r="H8" s="42">
        <v>4</v>
      </c>
      <c r="I8" s="41">
        <v>1</v>
      </c>
      <c r="J8" s="43">
        <v>1</v>
      </c>
      <c r="K8" s="42"/>
      <c r="L8" s="41">
        <f t="shared" si="1"/>
        <v>0</v>
      </c>
      <c r="M8" s="42">
        <f t="shared" si="2"/>
        <v>0</v>
      </c>
      <c r="N8" s="41">
        <f t="shared" si="3"/>
        <v>0</v>
      </c>
      <c r="O8" s="42">
        <f>IF((F8&gt;0),ROUND((101+1000*(LOG10($F$4)-LOG10(F8)))*$A$1,0),0)</f>
        <v>0</v>
      </c>
      <c r="P8" s="41">
        <f t="shared" si="4"/>
        <v>0</v>
      </c>
      <c r="Q8" s="42">
        <v>1813</v>
      </c>
      <c r="R8" s="41">
        <v>3517</v>
      </c>
      <c r="S8" s="43">
        <v>3517</v>
      </c>
      <c r="T8" s="41">
        <f t="shared" si="5"/>
        <v>0</v>
      </c>
      <c r="U8" s="76">
        <f t="shared" si="6"/>
        <v>8847</v>
      </c>
    </row>
    <row r="9" spans="1:21" ht="12.75">
      <c r="A9" s="113">
        <v>3</v>
      </c>
      <c r="B9" s="114" t="s">
        <v>43</v>
      </c>
      <c r="C9" s="35"/>
      <c r="D9" s="36"/>
      <c r="E9" s="35"/>
      <c r="F9" s="36">
        <v>6</v>
      </c>
      <c r="G9" s="47"/>
      <c r="H9" s="35">
        <v>2</v>
      </c>
      <c r="I9" s="36">
        <v>2</v>
      </c>
      <c r="J9" s="47">
        <v>3</v>
      </c>
      <c r="K9" s="35"/>
      <c r="L9" s="36">
        <f t="shared" si="1"/>
        <v>0</v>
      </c>
      <c r="M9" s="35">
        <f t="shared" si="2"/>
        <v>0</v>
      </c>
      <c r="N9" s="36">
        <f t="shared" si="3"/>
        <v>0</v>
      </c>
      <c r="O9" s="35">
        <v>672</v>
      </c>
      <c r="P9" s="36">
        <f t="shared" si="4"/>
        <v>0</v>
      </c>
      <c r="Q9" s="35">
        <v>3017</v>
      </c>
      <c r="R9" s="36">
        <v>2312</v>
      </c>
      <c r="S9" s="47">
        <v>1608</v>
      </c>
      <c r="T9" s="36">
        <f t="shared" si="5"/>
        <v>0</v>
      </c>
      <c r="U9" s="80">
        <f t="shared" si="6"/>
        <v>7609</v>
      </c>
    </row>
    <row r="10" spans="1:21" ht="12.75">
      <c r="A10" s="73">
        <v>4</v>
      </c>
      <c r="B10" s="82" t="s">
        <v>41</v>
      </c>
      <c r="C10" s="42"/>
      <c r="D10" s="41"/>
      <c r="E10" s="42"/>
      <c r="F10" s="41">
        <v>2</v>
      </c>
      <c r="G10" s="43"/>
      <c r="H10" s="42">
        <v>1</v>
      </c>
      <c r="I10" s="41"/>
      <c r="J10" s="43"/>
      <c r="K10" s="42"/>
      <c r="L10" s="41">
        <f t="shared" si="1"/>
        <v>0</v>
      </c>
      <c r="M10" s="42">
        <f t="shared" si="2"/>
        <v>0</v>
      </c>
      <c r="N10" s="41">
        <f t="shared" si="3"/>
        <v>0</v>
      </c>
      <c r="O10" s="42">
        <v>2580</v>
      </c>
      <c r="P10" s="41">
        <f t="shared" si="4"/>
        <v>0</v>
      </c>
      <c r="Q10" s="42">
        <v>4221</v>
      </c>
      <c r="R10" s="41">
        <f>IF((I10&gt;0),ROUND((101+1000*(LOG10($I$4)-LOG10(I10)))*$A$1,0),0)</f>
        <v>0</v>
      </c>
      <c r="S10" s="43">
        <f>IF((J10&gt;0),ROUND((101+1000*(LOG10($J$4)-LOG10(J10)))*$A$1,0),0)</f>
        <v>0</v>
      </c>
      <c r="T10" s="41">
        <f t="shared" si="5"/>
        <v>0</v>
      </c>
      <c r="U10" s="76">
        <f t="shared" si="6"/>
        <v>6801</v>
      </c>
    </row>
    <row r="11" spans="1:21" ht="12.75">
      <c r="A11" s="113">
        <v>5</v>
      </c>
      <c r="B11" s="114" t="s">
        <v>46</v>
      </c>
      <c r="C11" s="35"/>
      <c r="D11" s="36"/>
      <c r="E11" s="35"/>
      <c r="F11" s="36">
        <v>3</v>
      </c>
      <c r="G11" s="47"/>
      <c r="H11" s="35">
        <v>5</v>
      </c>
      <c r="I11" s="36">
        <v>4</v>
      </c>
      <c r="J11" s="47">
        <v>4</v>
      </c>
      <c r="K11" s="35"/>
      <c r="L11" s="36">
        <f t="shared" si="1"/>
        <v>0</v>
      </c>
      <c r="M11" s="35">
        <f t="shared" si="2"/>
        <v>0</v>
      </c>
      <c r="N11" s="36">
        <f t="shared" si="3"/>
        <v>0</v>
      </c>
      <c r="O11" s="35">
        <v>1876</v>
      </c>
      <c r="P11" s="36">
        <f t="shared" si="4"/>
        <v>0</v>
      </c>
      <c r="Q11" s="35">
        <v>1108</v>
      </c>
      <c r="R11" s="36">
        <v>1108</v>
      </c>
      <c r="S11" s="47">
        <v>1108</v>
      </c>
      <c r="T11" s="36">
        <f t="shared" si="5"/>
        <v>0</v>
      </c>
      <c r="U11" s="80">
        <f t="shared" si="6"/>
        <v>5200</v>
      </c>
    </row>
    <row r="12" spans="1:21" ht="12.75">
      <c r="A12" s="113">
        <v>6</v>
      </c>
      <c r="B12" s="82" t="s">
        <v>52</v>
      </c>
      <c r="C12" s="42"/>
      <c r="D12" s="41"/>
      <c r="E12" s="42"/>
      <c r="F12" s="41">
        <v>4</v>
      </c>
      <c r="G12" s="43"/>
      <c r="H12" s="42"/>
      <c r="I12" s="41">
        <v>5</v>
      </c>
      <c r="J12" s="43"/>
      <c r="K12" s="42"/>
      <c r="L12" s="41">
        <f t="shared" si="1"/>
        <v>0</v>
      </c>
      <c r="M12" s="42">
        <f t="shared" si="2"/>
        <v>0</v>
      </c>
      <c r="N12" s="41">
        <f t="shared" si="3"/>
        <v>0</v>
      </c>
      <c r="O12" s="42">
        <v>1363</v>
      </c>
      <c r="P12" s="41">
        <f t="shared" si="4"/>
        <v>0</v>
      </c>
      <c r="Q12" s="42">
        <f>IF((H12&gt;0),ROUND((101+1000*(LOG10($H$4)-LOG10(H12)))*$A$1,0),0)</f>
        <v>0</v>
      </c>
      <c r="R12" s="41">
        <v>721</v>
      </c>
      <c r="S12" s="43">
        <f>IF((J12&gt;0),ROUND((101+1000*(LOG10($J$4)-LOG10(J12)))*$A$1,0),0)</f>
        <v>0</v>
      </c>
      <c r="T12" s="41">
        <f t="shared" si="5"/>
        <v>0</v>
      </c>
      <c r="U12" s="76">
        <f t="shared" si="6"/>
        <v>2084</v>
      </c>
    </row>
    <row r="13" spans="1:21" ht="12.75">
      <c r="A13" s="113">
        <v>7</v>
      </c>
      <c r="B13" s="82" t="s">
        <v>47</v>
      </c>
      <c r="C13" s="42"/>
      <c r="D13" s="41"/>
      <c r="E13" s="42"/>
      <c r="F13" s="41">
        <v>5</v>
      </c>
      <c r="G13" s="43"/>
      <c r="H13" s="42">
        <v>6</v>
      </c>
      <c r="I13" s="41"/>
      <c r="J13" s="43"/>
      <c r="K13" s="42"/>
      <c r="L13" s="41">
        <f t="shared" si="1"/>
        <v>0</v>
      </c>
      <c r="M13" s="42">
        <f t="shared" si="2"/>
        <v>0</v>
      </c>
      <c r="N13" s="41">
        <f t="shared" si="3"/>
        <v>0</v>
      </c>
      <c r="O13" s="42">
        <v>989</v>
      </c>
      <c r="P13" s="41">
        <f t="shared" si="4"/>
        <v>0</v>
      </c>
      <c r="Q13" s="42">
        <f>IF((H13&gt;0),ROUND((101+1000*(LOG10($H$4)-LOG10(H13)))*$A$1,0),0)</f>
        <v>1108</v>
      </c>
      <c r="R13" s="41">
        <f>IF((I13&gt;0),ROUND((101+1000*(LOG10($I$4)-LOG10(I13)))*$A$1,0),0)</f>
        <v>0</v>
      </c>
      <c r="S13" s="43">
        <f>IF((J13&gt;0),ROUND((101+1000*(LOG10($J$4)-LOG10(J13)))*$A$1,0),0)</f>
        <v>0</v>
      </c>
      <c r="T13" s="41">
        <f t="shared" si="5"/>
        <v>0</v>
      </c>
      <c r="U13" s="76">
        <f t="shared" si="6"/>
        <v>2097</v>
      </c>
    </row>
    <row r="14" spans="1:21" ht="12.75">
      <c r="A14" s="73">
        <v>8</v>
      </c>
      <c r="B14" s="74" t="s">
        <v>45</v>
      </c>
      <c r="C14" s="42"/>
      <c r="D14" s="41"/>
      <c r="E14" s="42"/>
      <c r="F14" s="41">
        <v>7</v>
      </c>
      <c r="G14" s="43"/>
      <c r="H14" s="42">
        <v>9</v>
      </c>
      <c r="I14" s="41"/>
      <c r="J14" s="43">
        <v>6</v>
      </c>
      <c r="K14" s="42"/>
      <c r="L14" s="41">
        <f t="shared" si="1"/>
        <v>0</v>
      </c>
      <c r="M14" s="42">
        <f t="shared" si="2"/>
        <v>0</v>
      </c>
      <c r="N14" s="41">
        <f t="shared" si="3"/>
        <v>0</v>
      </c>
      <c r="O14" s="42">
        <v>404</v>
      </c>
      <c r="P14" s="41">
        <f t="shared" si="4"/>
        <v>0</v>
      </c>
      <c r="Q14" s="42">
        <v>404</v>
      </c>
      <c r="R14" s="41">
        <f>IF((I14&gt;0),ROUND((101+1000*(LOG10($I$4)-LOG10(I14)))*$A$1,0),0)</f>
        <v>0</v>
      </c>
      <c r="S14" s="43">
        <v>404</v>
      </c>
      <c r="T14" s="41">
        <f t="shared" si="5"/>
        <v>0</v>
      </c>
      <c r="U14" s="76">
        <f t="shared" si="6"/>
        <v>1212</v>
      </c>
    </row>
    <row r="15" spans="1:21" ht="12.75">
      <c r="A15" s="113">
        <v>9</v>
      </c>
      <c r="B15" s="34" t="s">
        <v>48</v>
      </c>
      <c r="C15" s="35"/>
      <c r="D15" s="36"/>
      <c r="E15" s="35"/>
      <c r="F15" s="36"/>
      <c r="G15" s="47"/>
      <c r="H15" s="35">
        <v>7</v>
      </c>
      <c r="I15" s="36"/>
      <c r="J15" s="47"/>
      <c r="K15" s="35"/>
      <c r="L15" s="36">
        <f t="shared" si="1"/>
        <v>0</v>
      </c>
      <c r="M15" s="35">
        <f t="shared" si="2"/>
        <v>0</v>
      </c>
      <c r="N15" s="36">
        <f t="shared" si="3"/>
        <v>0</v>
      </c>
      <c r="O15" s="35">
        <f>IF((F15&gt;0),ROUND((101+1000*(LOG10($F$4)-LOG10(F15)))*$A$1,0),0)</f>
        <v>0</v>
      </c>
      <c r="P15" s="36">
        <f t="shared" si="4"/>
        <v>0</v>
      </c>
      <c r="Q15" s="35">
        <v>841</v>
      </c>
      <c r="R15" s="36">
        <f>IF((I15&gt;0),ROUND((101+1000*(LOG10($I$4)-LOG10(I15)))*$A$1,0),0)</f>
        <v>0</v>
      </c>
      <c r="S15" s="47">
        <f>IF((J15&gt;0),ROUND((101+1000*(LOG10($J$4)-LOG10(J15)))*$A$1,0),0)</f>
        <v>0</v>
      </c>
      <c r="T15" s="36">
        <f t="shared" si="5"/>
        <v>0</v>
      </c>
      <c r="U15" s="80">
        <f t="shared" si="6"/>
        <v>841</v>
      </c>
    </row>
    <row r="16" spans="1:21" ht="12.75">
      <c r="A16" s="73">
        <v>10</v>
      </c>
      <c r="B16" s="82" t="s">
        <v>49</v>
      </c>
      <c r="C16" s="42"/>
      <c r="D16" s="41"/>
      <c r="E16" s="42"/>
      <c r="F16" s="41"/>
      <c r="G16" s="43"/>
      <c r="H16" s="42"/>
      <c r="I16" s="41"/>
      <c r="J16" s="43">
        <v>5</v>
      </c>
      <c r="K16" s="42"/>
      <c r="L16" s="41">
        <f t="shared" si="1"/>
        <v>0</v>
      </c>
      <c r="M16" s="42">
        <f t="shared" si="2"/>
        <v>0</v>
      </c>
      <c r="N16" s="41">
        <f t="shared" si="3"/>
        <v>0</v>
      </c>
      <c r="O16" s="42">
        <f>IF((F16&gt;0),ROUND((101+1000*(LOG10($F$4)-LOG10(F16)))*$A$1,0),0)</f>
        <v>0</v>
      </c>
      <c r="P16" s="41">
        <f t="shared" si="4"/>
        <v>0</v>
      </c>
      <c r="Q16" s="42">
        <f>IF((H16&gt;0),ROUND((101+1000*(LOG10($H$4)-LOG10(H16)))*$A$1,0),0)</f>
        <v>0</v>
      </c>
      <c r="R16" s="41">
        <f>IF((I16&gt;0),ROUND((101+1000*(LOG10($I$4)-LOG10(I16)))*$A$1,0),0)</f>
        <v>0</v>
      </c>
      <c r="S16" s="43">
        <v>721</v>
      </c>
      <c r="T16" s="41">
        <f t="shared" si="5"/>
        <v>0</v>
      </c>
      <c r="U16" s="76">
        <f t="shared" si="6"/>
        <v>721</v>
      </c>
    </row>
    <row r="17" spans="1:21" ht="12.75">
      <c r="A17" s="113">
        <v>11</v>
      </c>
      <c r="B17" s="34" t="s">
        <v>50</v>
      </c>
      <c r="C17" s="35"/>
      <c r="D17" s="36"/>
      <c r="E17" s="35"/>
      <c r="F17" s="36"/>
      <c r="G17" s="47"/>
      <c r="H17" s="35">
        <v>8</v>
      </c>
      <c r="I17" s="36"/>
      <c r="J17" s="47"/>
      <c r="K17" s="35"/>
      <c r="L17" s="36">
        <f t="shared" si="1"/>
        <v>0</v>
      </c>
      <c r="M17" s="35">
        <f t="shared" si="2"/>
        <v>0</v>
      </c>
      <c r="N17" s="36">
        <f t="shared" si="3"/>
        <v>0</v>
      </c>
      <c r="O17" s="35">
        <f>IF((F17&gt;0),ROUND((101+1000*(LOG10($F$4)-LOG10(F17)))*$A$1,0),0)</f>
        <v>0</v>
      </c>
      <c r="P17" s="36">
        <f t="shared" si="4"/>
        <v>0</v>
      </c>
      <c r="Q17" s="35">
        <v>609</v>
      </c>
      <c r="R17" s="36">
        <f>IF((I17&gt;0),ROUND((101+1000*(LOG10($I$4)-LOG10(I17)))*$A$1,0),0)</f>
        <v>0</v>
      </c>
      <c r="S17" s="47">
        <f>IF((J17&gt;0),ROUND((101+1000*(LOG10($J$4)-LOG10(J17)))*$A$1,0),0)</f>
        <v>0</v>
      </c>
      <c r="T17" s="36">
        <f t="shared" si="5"/>
        <v>0</v>
      </c>
      <c r="U17" s="80">
        <f t="shared" si="6"/>
        <v>609</v>
      </c>
    </row>
    <row r="18" spans="1:21" ht="12.75">
      <c r="A18" s="73">
        <v>12</v>
      </c>
      <c r="B18" s="82" t="s">
        <v>53</v>
      </c>
      <c r="C18" s="42"/>
      <c r="D18" s="41"/>
      <c r="E18" s="42"/>
      <c r="F18" s="41"/>
      <c r="G18" s="43"/>
      <c r="H18" s="42"/>
      <c r="I18" s="41">
        <v>6</v>
      </c>
      <c r="J18" s="43"/>
      <c r="K18" s="42"/>
      <c r="L18" s="41">
        <f t="shared" si="1"/>
        <v>0</v>
      </c>
      <c r="M18" s="42">
        <f t="shared" si="2"/>
        <v>0</v>
      </c>
      <c r="N18" s="41">
        <f t="shared" si="3"/>
        <v>0</v>
      </c>
      <c r="O18" s="42">
        <f>IF((F18&gt;0),ROUND((101+1000*(LOG10($F$4)-LOG10(F18)))*$A$1,0),0)</f>
        <v>0</v>
      </c>
      <c r="P18" s="41">
        <f t="shared" si="4"/>
        <v>0</v>
      </c>
      <c r="Q18" s="42">
        <f>IF((H18&gt;0),ROUND((101+1000*(LOG10($H$4)-LOG10(H18)))*$A$1,0),0)</f>
        <v>0</v>
      </c>
      <c r="R18" s="41">
        <v>404</v>
      </c>
      <c r="S18" s="43">
        <f>IF((J18&gt;0),ROUND((101+1000*(LOG10($J$4)-LOG10(J18)))*$A$1,0),0)</f>
        <v>0</v>
      </c>
      <c r="T18" s="41">
        <f t="shared" si="5"/>
        <v>0</v>
      </c>
      <c r="U18" s="76">
        <f t="shared" si="6"/>
        <v>404</v>
      </c>
    </row>
    <row r="19" spans="17:20" ht="12.75">
      <c r="Q19" s="60"/>
      <c r="R19" s="60"/>
      <c r="S19" s="60"/>
      <c r="T19" s="60"/>
    </row>
    <row r="20" spans="2:9" ht="12.75">
      <c r="B20" s="118" t="s">
        <v>51</v>
      </c>
      <c r="C20" s="118"/>
      <c r="D20" s="118"/>
      <c r="E20" s="118"/>
      <c r="F20" s="118"/>
      <c r="G20" s="118"/>
      <c r="H20" s="118"/>
      <c r="I20" s="118"/>
    </row>
  </sheetData>
  <sheetProtection/>
  <mergeCells count="2">
    <mergeCell ref="A3:B3"/>
    <mergeCell ref="B20:I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</cp:lastModifiedBy>
  <dcterms:created xsi:type="dcterms:W3CDTF">2010-11-21T16:55:08Z</dcterms:created>
  <dcterms:modified xsi:type="dcterms:W3CDTF">2010-11-22T17:07:41Z</dcterms:modified>
  <cp:category/>
  <cp:version/>
  <cp:contentType/>
  <cp:contentStatus/>
</cp:coreProperties>
</file>