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9076" yWindow="300" windowWidth="15600" windowHeight="14472"/>
  </bookViews>
  <sheets>
    <sheet name="Český pohár" sheetId="1" r:id="rId1"/>
  </sheets>
  <calcPr calcId="125725"/>
</workbook>
</file>

<file path=xl/calcChain.xml><?xml version="1.0" encoding="utf-8"?>
<calcChain xmlns="http://schemas.openxmlformats.org/spreadsheetml/2006/main">
  <c r="S7" i="1"/>
  <c r="T7"/>
  <c r="O7"/>
  <c r="A31"/>
  <c r="A32"/>
  <c r="A33" s="1"/>
  <c r="A34" s="1"/>
  <c r="A35" s="1"/>
  <c r="A36" s="1"/>
  <c r="A37" s="1"/>
  <c r="X35"/>
  <c r="W35"/>
  <c r="V35"/>
  <c r="U35"/>
  <c r="T35"/>
  <c r="S35"/>
  <c r="R35"/>
  <c r="Q35"/>
  <c r="P35"/>
  <c r="O35"/>
  <c r="Y35" s="1"/>
  <c r="X30"/>
  <c r="W30"/>
  <c r="V30"/>
  <c r="U30"/>
  <c r="T30"/>
  <c r="S30"/>
  <c r="R30"/>
  <c r="Q30"/>
  <c r="P30"/>
  <c r="O30"/>
  <c r="Y30" s="1"/>
  <c r="X29"/>
  <c r="W29"/>
  <c r="V29"/>
  <c r="U29"/>
  <c r="T29"/>
  <c r="S29"/>
  <c r="R29"/>
  <c r="Q29"/>
  <c r="P29"/>
  <c r="Y29" s="1"/>
  <c r="O29"/>
  <c r="X26"/>
  <c r="W26"/>
  <c r="V26"/>
  <c r="U26"/>
  <c r="T26"/>
  <c r="S26"/>
  <c r="R26"/>
  <c r="Q26"/>
  <c r="P26"/>
  <c r="O26"/>
  <c r="Y26" s="1"/>
  <c r="X23"/>
  <c r="W23"/>
  <c r="V23"/>
  <c r="U23"/>
  <c r="T23"/>
  <c r="S23"/>
  <c r="R23"/>
  <c r="Q23"/>
  <c r="P23"/>
  <c r="Y23" s="1"/>
  <c r="O23"/>
  <c r="X21"/>
  <c r="W21"/>
  <c r="V21"/>
  <c r="U21"/>
  <c r="T21"/>
  <c r="S21"/>
  <c r="R21"/>
  <c r="Q21"/>
  <c r="P21"/>
  <c r="Y21" s="1"/>
  <c r="O21"/>
  <c r="A28"/>
  <c r="A29" s="1"/>
  <c r="A30" s="1"/>
  <c r="X37"/>
  <c r="W37"/>
  <c r="V37"/>
  <c r="U37"/>
  <c r="T37"/>
  <c r="S37"/>
  <c r="R37"/>
  <c r="Q37"/>
  <c r="P37"/>
  <c r="O37"/>
  <c r="Y37" s="1"/>
  <c r="X34"/>
  <c r="W34"/>
  <c r="V34"/>
  <c r="U34"/>
  <c r="T34"/>
  <c r="S34"/>
  <c r="R34"/>
  <c r="Q34"/>
  <c r="P34"/>
  <c r="O34"/>
  <c r="Y34" s="1"/>
  <c r="X33"/>
  <c r="W33"/>
  <c r="V33"/>
  <c r="U33"/>
  <c r="T33"/>
  <c r="S33"/>
  <c r="R33"/>
  <c r="Q33"/>
  <c r="P33"/>
  <c r="O33"/>
  <c r="Y33" s="1"/>
  <c r="X24"/>
  <c r="W24"/>
  <c r="V24"/>
  <c r="U24"/>
  <c r="T24"/>
  <c r="S24"/>
  <c r="R24"/>
  <c r="Q24"/>
  <c r="P24"/>
  <c r="O24"/>
  <c r="Y24" s="1"/>
  <c r="X25"/>
  <c r="W25"/>
  <c r="V25"/>
  <c r="U25"/>
  <c r="T25"/>
  <c r="S25"/>
  <c r="R25"/>
  <c r="Q25"/>
  <c r="P25"/>
  <c r="O25"/>
  <c r="Y25" s="1"/>
  <c r="X15"/>
  <c r="W15"/>
  <c r="V15"/>
  <c r="U15"/>
  <c r="T15"/>
  <c r="S15"/>
  <c r="R15"/>
  <c r="Q15"/>
  <c r="P15"/>
  <c r="O15"/>
  <c r="Y15" s="1"/>
  <c r="A20"/>
  <c r="A21" s="1"/>
  <c r="A22" s="1"/>
  <c r="A23" s="1"/>
  <c r="A24" s="1"/>
  <c r="A25" s="1"/>
  <c r="A26" s="1"/>
  <c r="A27" s="1"/>
  <c r="A19"/>
  <c r="X8"/>
  <c r="W8"/>
  <c r="V8"/>
  <c r="U8"/>
  <c r="T8"/>
  <c r="S8"/>
  <c r="R8"/>
  <c r="Q8"/>
  <c r="P8"/>
  <c r="O8"/>
  <c r="Y8" s="1"/>
  <c r="X28"/>
  <c r="W28"/>
  <c r="V28"/>
  <c r="U28"/>
  <c r="T28"/>
  <c r="S28"/>
  <c r="R28"/>
  <c r="Q28"/>
  <c r="P28"/>
  <c r="O28"/>
  <c r="Y28" s="1"/>
  <c r="X19"/>
  <c r="W19"/>
  <c r="V19"/>
  <c r="U19"/>
  <c r="T19"/>
  <c r="S19"/>
  <c r="R19"/>
  <c r="Q19"/>
  <c r="P19"/>
  <c r="O19"/>
  <c r="Y19" s="1"/>
  <c r="X18"/>
  <c r="W18"/>
  <c r="V18"/>
  <c r="U18"/>
  <c r="T18"/>
  <c r="S18"/>
  <c r="R18"/>
  <c r="Q18"/>
  <c r="P18"/>
  <c r="O18"/>
  <c r="Y18" s="1"/>
  <c r="X13"/>
  <c r="W13"/>
  <c r="V13"/>
  <c r="U13"/>
  <c r="T13"/>
  <c r="S13"/>
  <c r="R13"/>
  <c r="Q13"/>
  <c r="P13"/>
  <c r="O13"/>
  <c r="Y13" s="1"/>
  <c r="X14"/>
  <c r="W14"/>
  <c r="V14"/>
  <c r="U14"/>
  <c r="T14"/>
  <c r="S14"/>
  <c r="R14"/>
  <c r="Q14"/>
  <c r="P14"/>
  <c r="O14"/>
  <c r="Y14" s="1"/>
  <c r="X9"/>
  <c r="W9"/>
  <c r="V9"/>
  <c r="U9"/>
  <c r="T9"/>
  <c r="S9"/>
  <c r="R9"/>
  <c r="Q9"/>
  <c r="P9"/>
  <c r="O9"/>
  <c r="Y9" s="1"/>
  <c r="R7"/>
  <c r="X32" l="1"/>
  <c r="W32"/>
  <c r="V32"/>
  <c r="U32"/>
  <c r="T32"/>
  <c r="S32"/>
  <c r="R32"/>
  <c r="Q32"/>
  <c r="P32"/>
  <c r="O32"/>
  <c r="Y32" s="1"/>
  <c r="X31"/>
  <c r="W31"/>
  <c r="V31"/>
  <c r="U31"/>
  <c r="T31"/>
  <c r="S31"/>
  <c r="R31"/>
  <c r="Q31"/>
  <c r="P31"/>
  <c r="O31"/>
  <c r="X5"/>
  <c r="O10"/>
  <c r="P10"/>
  <c r="Q10"/>
  <c r="R10"/>
  <c r="S10"/>
  <c r="T10"/>
  <c r="U10"/>
  <c r="V10"/>
  <c r="W10"/>
  <c r="X10"/>
  <c r="O11"/>
  <c r="P11"/>
  <c r="Q11"/>
  <c r="R11"/>
  <c r="S11"/>
  <c r="T11"/>
  <c r="U11"/>
  <c r="V11"/>
  <c r="W11"/>
  <c r="X11"/>
  <c r="O22"/>
  <c r="P22"/>
  <c r="Q22"/>
  <c r="R22"/>
  <c r="S22"/>
  <c r="T22"/>
  <c r="U22"/>
  <c r="V22"/>
  <c r="W22"/>
  <c r="X22"/>
  <c r="O36"/>
  <c r="P36"/>
  <c r="Q36"/>
  <c r="R36"/>
  <c r="S36"/>
  <c r="T36"/>
  <c r="U36"/>
  <c r="V36"/>
  <c r="W36"/>
  <c r="X36"/>
  <c r="P7"/>
  <c r="Q7"/>
  <c r="U7"/>
  <c r="V7"/>
  <c r="W7"/>
  <c r="X7"/>
  <c r="O17"/>
  <c r="P17"/>
  <c r="Q17"/>
  <c r="R17"/>
  <c r="S17"/>
  <c r="T17"/>
  <c r="U17"/>
  <c r="V17"/>
  <c r="W17"/>
  <c r="X17"/>
  <c r="O12"/>
  <c r="Y12" s="1"/>
  <c r="P12"/>
  <c r="Q12"/>
  <c r="R12"/>
  <c r="S12"/>
  <c r="T12"/>
  <c r="U12"/>
  <c r="V12"/>
  <c r="W12"/>
  <c r="X12"/>
  <c r="O16"/>
  <c r="P16"/>
  <c r="Q16"/>
  <c r="R16"/>
  <c r="S16"/>
  <c r="T16"/>
  <c r="U16"/>
  <c r="V16"/>
  <c r="W16"/>
  <c r="X16"/>
  <c r="O27"/>
  <c r="Y27" s="1"/>
  <c r="P27"/>
  <c r="Q27"/>
  <c r="R27"/>
  <c r="S27"/>
  <c r="T27"/>
  <c r="U27"/>
  <c r="V27"/>
  <c r="W27"/>
  <c r="X27"/>
  <c r="O20"/>
  <c r="P20"/>
  <c r="Q20"/>
  <c r="R20"/>
  <c r="S20"/>
  <c r="T20"/>
  <c r="U20"/>
  <c r="V20"/>
  <c r="W20"/>
  <c r="X20"/>
  <c r="Y7" l="1"/>
  <c r="Y22"/>
  <c r="Y10"/>
  <c r="Y20"/>
  <c r="Y16"/>
  <c r="Y17"/>
  <c r="Y36"/>
  <c r="Y11"/>
  <c r="Y31"/>
</calcChain>
</file>

<file path=xl/sharedStrings.xml><?xml version="1.0" encoding="utf-8"?>
<sst xmlns="http://schemas.openxmlformats.org/spreadsheetml/2006/main" count="108" uniqueCount="89">
  <si>
    <t>created by: Zdeněk Vykydal</t>
  </si>
  <si>
    <t>koeficient pro logaritmické body</t>
  </si>
  <si>
    <t>Poč. záv./CTL</t>
  </si>
  <si>
    <t>Poř. celk.</t>
  </si>
  <si>
    <t>Jméno</t>
  </si>
  <si>
    <t>Poř.</t>
  </si>
  <si>
    <t>Body</t>
  </si>
  <si>
    <t>Celkem</t>
  </si>
  <si>
    <t xml:space="preserve">Reg. číslo </t>
  </si>
  <si>
    <t>Věk max:</t>
  </si>
  <si>
    <t>Věk min:</t>
  </si>
  <si>
    <t>Rok:</t>
  </si>
  <si>
    <t>Loužek Karel</t>
  </si>
  <si>
    <t>Horáček Jonáš</t>
  </si>
  <si>
    <t>Čech Petr</t>
  </si>
  <si>
    <t>Sadílek Adam</t>
  </si>
  <si>
    <t>Štěpánek Jan</t>
  </si>
  <si>
    <t>Rašková Adéla</t>
  </si>
  <si>
    <t>Skřepek Jan</t>
  </si>
  <si>
    <t>Netík Pavel</t>
  </si>
  <si>
    <t>Neumann Lukáš</t>
  </si>
  <si>
    <t>Myška Filip</t>
  </si>
  <si>
    <t>Zíma Jakub</t>
  </si>
  <si>
    <t>7P</t>
  </si>
  <si>
    <t>Kat.</t>
  </si>
  <si>
    <t>Pouze členi</t>
  </si>
  <si>
    <t>A</t>
  </si>
  <si>
    <t>2110-111</t>
  </si>
  <si>
    <t>Diviš Ivo</t>
  </si>
  <si>
    <t>Kudláček Pavel</t>
  </si>
  <si>
    <t>Žlabová Markéta</t>
  </si>
  <si>
    <t>Drda David</t>
  </si>
  <si>
    <t>Dvořák Dalibor</t>
  </si>
  <si>
    <t>Kalabis Petr</t>
  </si>
  <si>
    <t>Kocman Zdeněk</t>
  </si>
  <si>
    <t>Kvašnovský Michael</t>
  </si>
  <si>
    <t>Sladký Martin</t>
  </si>
  <si>
    <t>Cena YCN</t>
  </si>
  <si>
    <t>9999-001</t>
  </si>
  <si>
    <t>Czech Supercup</t>
  </si>
  <si>
    <t>Altmann Tomáš</t>
  </si>
  <si>
    <t>7019-303</t>
  </si>
  <si>
    <t>7019-024</t>
  </si>
  <si>
    <t>1614-007</t>
  </si>
  <si>
    <t>7019-076</t>
  </si>
  <si>
    <t xml:space="preserve">Raška Marek </t>
  </si>
  <si>
    <t>1402-398</t>
  </si>
  <si>
    <t>2001-104</t>
  </si>
  <si>
    <t>7019-389</t>
  </si>
  <si>
    <t>Zidek Nadine</t>
  </si>
  <si>
    <t>1126-005</t>
  </si>
  <si>
    <t>Tóth Martin</t>
  </si>
  <si>
    <t>7019-309</t>
  </si>
  <si>
    <t>1705-003</t>
  </si>
  <si>
    <t>Netík Pavel jr.</t>
  </si>
  <si>
    <t>2001-225</t>
  </si>
  <si>
    <t>1302-055</t>
  </si>
  <si>
    <t>ČP Slalom I</t>
  </si>
  <si>
    <t>2110-123</t>
  </si>
  <si>
    <t>2109-525</t>
  </si>
  <si>
    <t>7019-383</t>
  </si>
  <si>
    <t>1705-090</t>
  </si>
  <si>
    <t>ČP Slalom III</t>
  </si>
  <si>
    <t>7019-353</t>
  </si>
  <si>
    <t>7019-365</t>
  </si>
  <si>
    <t>MČR Fun slalom</t>
  </si>
  <si>
    <t>9999-002</t>
  </si>
  <si>
    <t>1705-085</t>
  </si>
  <si>
    <t>7019-377</t>
  </si>
  <si>
    <t>1401-461</t>
  </si>
  <si>
    <t>ČP Slalom V</t>
  </si>
  <si>
    <t>Kabát Petr</t>
  </si>
  <si>
    <t>9999-003</t>
  </si>
  <si>
    <t>Kir Milan</t>
  </si>
  <si>
    <t>1614-006</t>
  </si>
  <si>
    <t>7019-400</t>
  </si>
  <si>
    <t>Buráň Marek</t>
  </si>
  <si>
    <t>Kizeková Patricie</t>
  </si>
  <si>
    <t>1705-145</t>
  </si>
  <si>
    <t>1Ž</t>
  </si>
  <si>
    <t>2Ž</t>
  </si>
  <si>
    <t>3Ž</t>
  </si>
  <si>
    <t>4Ž</t>
  </si>
  <si>
    <t>1J</t>
  </si>
  <si>
    <t>2J</t>
  </si>
  <si>
    <t>3J</t>
  </si>
  <si>
    <t>4J</t>
  </si>
  <si>
    <t>5J</t>
  </si>
  <si>
    <t>FUS - Český pohár 2017</t>
  </si>
</sst>
</file>

<file path=xl/styles.xml><?xml version="1.0" encoding="utf-8"?>
<styleSheet xmlns="http://schemas.openxmlformats.org/spreadsheetml/2006/main">
  <fonts count="6"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 applyFill="1"/>
    <xf numFmtId="0" fontId="0" fillId="0" borderId="0" xfId="0" applyFont="1"/>
    <xf numFmtId="0" fontId="1" fillId="0" borderId="0" xfId="0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textRotation="90" wrapText="1" shrinkToFit="1"/>
    </xf>
    <xf numFmtId="0" fontId="0" fillId="0" borderId="2" xfId="0" applyNumberFormat="1" applyFill="1" applyBorder="1"/>
    <xf numFmtId="0" fontId="0" fillId="0" borderId="3" xfId="0" applyNumberFormat="1" applyFill="1" applyBorder="1"/>
    <xf numFmtId="0" fontId="4" fillId="0" borderId="4" xfId="0" applyNumberFormat="1" applyFont="1" applyFill="1" applyBorder="1"/>
    <xf numFmtId="0" fontId="4" fillId="0" borderId="5" xfId="0" applyNumberFormat="1" applyFont="1" applyFill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4" fillId="0" borderId="1" xfId="0" applyNumberFormat="1" applyFont="1" applyFill="1" applyBorder="1"/>
    <xf numFmtId="0" fontId="0" fillId="0" borderId="8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4" fillId="0" borderId="11" xfId="0" applyNumberFormat="1" applyFont="1" applyFill="1" applyBorder="1"/>
    <xf numFmtId="0" fontId="4" fillId="0" borderId="12" xfId="0" applyNumberFormat="1" applyFont="1" applyFill="1" applyBorder="1"/>
    <xf numFmtId="0" fontId="0" fillId="0" borderId="13" xfId="0" applyNumberFormat="1" applyFill="1" applyBorder="1"/>
    <xf numFmtId="0" fontId="0" fillId="0" borderId="14" xfId="0" applyNumberFormat="1" applyFill="1" applyBorder="1"/>
    <xf numFmtId="0" fontId="0" fillId="0" borderId="15" xfId="0" applyNumberFormat="1" applyFill="1" applyBorder="1"/>
    <xf numFmtId="0" fontId="0" fillId="0" borderId="16" xfId="0" applyNumberFormat="1" applyFill="1" applyBorder="1"/>
    <xf numFmtId="0" fontId="0" fillId="0" borderId="5" xfId="0" applyNumberFormat="1" applyFill="1" applyBorder="1"/>
    <xf numFmtId="0" fontId="0" fillId="0" borderId="12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/>
    <xf numFmtId="0" fontId="0" fillId="0" borderId="17" xfId="0" applyNumberFormat="1" applyFill="1" applyBorder="1" applyAlignment="1">
      <alignment horizontal="center"/>
    </xf>
    <xf numFmtId="0" fontId="0" fillId="0" borderId="20" xfId="0" applyNumberFormat="1" applyFill="1" applyBorder="1"/>
    <xf numFmtId="0" fontId="0" fillId="0" borderId="21" xfId="0" applyNumberFormat="1" applyFill="1" applyBorder="1"/>
    <xf numFmtId="0" fontId="0" fillId="0" borderId="19" xfId="0" applyNumberFormat="1" applyFill="1" applyBorder="1"/>
    <xf numFmtId="0" fontId="0" fillId="0" borderId="22" xfId="0" applyNumberFormat="1" applyFill="1" applyBorder="1"/>
    <xf numFmtId="0" fontId="4" fillId="0" borderId="0" xfId="0" applyNumberFormat="1" applyFont="1" applyFill="1" applyBorder="1"/>
    <xf numFmtId="0" fontId="5" fillId="0" borderId="23" xfId="0" applyNumberFormat="1" applyFont="1" applyFill="1" applyBorder="1" applyAlignment="1">
      <alignment wrapText="1"/>
    </xf>
    <xf numFmtId="0" fontId="0" fillId="0" borderId="24" xfId="0" applyNumberFormat="1" applyFill="1" applyBorder="1"/>
    <xf numFmtId="0" fontId="0" fillId="0" borderId="29" xfId="0" applyNumberFormat="1" applyFont="1" applyFill="1" applyBorder="1" applyAlignment="1">
      <alignment horizontal="left" textRotation="90"/>
    </xf>
    <xf numFmtId="0" fontId="5" fillId="0" borderId="30" xfId="0" applyNumberFormat="1" applyFont="1" applyFill="1" applyBorder="1" applyAlignment="1">
      <alignment wrapText="1"/>
    </xf>
    <xf numFmtId="0" fontId="0" fillId="0" borderId="31" xfId="0" applyNumberFormat="1" applyFont="1" applyFill="1" applyBorder="1" applyAlignment="1"/>
    <xf numFmtId="0" fontId="0" fillId="0" borderId="32" xfId="0" applyNumberFormat="1" applyFill="1" applyBorder="1"/>
    <xf numFmtId="0" fontId="0" fillId="0" borderId="33" xfId="0" applyNumberFormat="1" applyFill="1" applyBorder="1"/>
    <xf numFmtId="0" fontId="3" fillId="0" borderId="34" xfId="0" applyNumberFormat="1" applyFont="1" applyFill="1" applyBorder="1"/>
    <xf numFmtId="0" fontId="3" fillId="0" borderId="35" xfId="0" applyNumberFormat="1" applyFont="1" applyFill="1" applyBorder="1" applyAlignment="1">
      <alignment horizontal="center"/>
    </xf>
    <xf numFmtId="0" fontId="3" fillId="0" borderId="29" xfId="0" applyNumberFormat="1" applyFon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28" xfId="0" applyNumberFormat="1" applyFill="1" applyBorder="1" applyAlignment="1">
      <alignment horizontal="center"/>
    </xf>
    <xf numFmtId="0" fontId="0" fillId="0" borderId="36" xfId="0" applyNumberFormat="1" applyFill="1" applyBorder="1" applyAlignment="1">
      <alignment horizontal="center"/>
    </xf>
    <xf numFmtId="0" fontId="0" fillId="0" borderId="29" xfId="0" applyNumberFormat="1" applyFill="1" applyBorder="1" applyAlignment="1">
      <alignment horizontal="center"/>
    </xf>
    <xf numFmtId="0" fontId="0" fillId="0" borderId="37" xfId="0" applyNumberFormat="1" applyFill="1" applyBorder="1" applyAlignment="1">
      <alignment horizontal="center"/>
    </xf>
    <xf numFmtId="0" fontId="0" fillId="0" borderId="38" xfId="0" applyNumberForma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0" fontId="3" fillId="0" borderId="13" xfId="0" applyNumberFormat="1" applyFont="1" applyFill="1" applyBorder="1" applyAlignment="1">
      <alignment horizontal="center"/>
    </xf>
    <xf numFmtId="0" fontId="3" fillId="0" borderId="39" xfId="0" applyNumberFormat="1" applyFont="1" applyFill="1" applyBorder="1" applyAlignment="1">
      <alignment horizontal="center"/>
    </xf>
    <xf numFmtId="0" fontId="3" fillId="0" borderId="40" xfId="0" applyNumberFormat="1" applyFont="1" applyFill="1" applyBorder="1" applyAlignment="1">
      <alignment horizontal="center"/>
    </xf>
    <xf numFmtId="0" fontId="3" fillId="0" borderId="41" xfId="0" applyNumberFormat="1" applyFont="1" applyFill="1" applyBorder="1" applyAlignment="1">
      <alignment horizontal="center"/>
    </xf>
    <xf numFmtId="0" fontId="0" fillId="0" borderId="37" xfId="0" applyNumberFormat="1" applyFill="1" applyBorder="1"/>
    <xf numFmtId="0" fontId="0" fillId="0" borderId="40" xfId="0" applyNumberFormat="1" applyFill="1" applyBorder="1"/>
    <xf numFmtId="0" fontId="0" fillId="0" borderId="42" xfId="0" applyNumberFormat="1" applyFill="1" applyBorder="1"/>
    <xf numFmtId="0" fontId="0" fillId="0" borderId="43" xfId="0" applyNumberFormat="1" applyFill="1" applyBorder="1"/>
    <xf numFmtId="0" fontId="0" fillId="0" borderId="44" xfId="0" applyNumberFormat="1" applyFill="1" applyBorder="1"/>
    <xf numFmtId="0" fontId="0" fillId="0" borderId="45" xfId="0" applyNumberFormat="1" applyFill="1" applyBorder="1"/>
    <xf numFmtId="0" fontId="0" fillId="0" borderId="46" xfId="0" applyNumberFormat="1" applyFill="1" applyBorder="1"/>
    <xf numFmtId="0" fontId="0" fillId="0" borderId="47" xfId="0" applyNumberFormat="1" applyFill="1" applyBorder="1"/>
    <xf numFmtId="0" fontId="0" fillId="0" borderId="48" xfId="0" applyNumberFormat="1" applyFill="1" applyBorder="1"/>
    <xf numFmtId="0" fontId="0" fillId="0" borderId="49" xfId="0" applyNumberFormat="1" applyFill="1" applyBorder="1"/>
    <xf numFmtId="0" fontId="0" fillId="0" borderId="50" xfId="0" applyNumberFormat="1" applyFill="1" applyBorder="1"/>
    <xf numFmtId="0" fontId="0" fillId="0" borderId="42" xfId="0" applyNumberFormat="1" applyFill="1" applyBorder="1" applyAlignment="1">
      <alignment horizontal="center"/>
    </xf>
    <xf numFmtId="0" fontId="3" fillId="0" borderId="44" xfId="0" applyNumberFormat="1" applyFont="1" applyFill="1" applyBorder="1" applyAlignment="1">
      <alignment horizontal="center"/>
    </xf>
    <xf numFmtId="0" fontId="0" fillId="0" borderId="45" xfId="0" applyNumberFormat="1" applyFill="1" applyBorder="1" applyAlignment="1">
      <alignment horizontal="center"/>
    </xf>
    <xf numFmtId="0" fontId="0" fillId="0" borderId="46" xfId="0" applyNumberFormat="1" applyFill="1" applyBorder="1" applyAlignment="1">
      <alignment horizontal="center"/>
    </xf>
    <xf numFmtId="0" fontId="3" fillId="0" borderId="49" xfId="0" applyNumberFormat="1" applyFont="1" applyFill="1" applyBorder="1" applyAlignment="1">
      <alignment horizontal="center"/>
    </xf>
    <xf numFmtId="0" fontId="3" fillId="0" borderId="50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35" xfId="0" applyNumberFormat="1" applyFont="1" applyFill="1" applyBorder="1" applyAlignment="1">
      <alignment horizontal="left" textRotation="90"/>
    </xf>
    <xf numFmtId="0" fontId="0" fillId="0" borderId="51" xfId="0" applyNumberFormat="1" applyFont="1" applyFill="1" applyBorder="1" applyAlignment="1">
      <alignment horizontal="left" textRotation="90"/>
    </xf>
    <xf numFmtId="0" fontId="0" fillId="0" borderId="52" xfId="0" applyNumberFormat="1" applyFont="1" applyFill="1" applyBorder="1" applyAlignment="1">
      <alignment horizontal="left" textRotation="90"/>
    </xf>
    <xf numFmtId="0" fontId="0" fillId="0" borderId="53" xfId="0" applyNumberFormat="1" applyFont="1" applyFill="1" applyBorder="1" applyAlignment="1">
      <alignment horizontal="left" textRotation="90"/>
    </xf>
    <xf numFmtId="0" fontId="0" fillId="0" borderId="54" xfId="0" applyNumberFormat="1" applyFill="1" applyBorder="1"/>
    <xf numFmtId="0" fontId="0" fillId="0" borderId="55" xfId="0" applyNumberFormat="1" applyFill="1" applyBorder="1"/>
    <xf numFmtId="0" fontId="4" fillId="0" borderId="32" xfId="0" applyNumberFormat="1" applyFont="1" applyFill="1" applyBorder="1"/>
    <xf numFmtId="0" fontId="0" fillId="0" borderId="56" xfId="0" applyNumberFormat="1" applyFill="1" applyBorder="1"/>
    <xf numFmtId="0" fontId="0" fillId="0" borderId="57" xfId="0" applyNumberFormat="1" applyFill="1" applyBorder="1"/>
    <xf numFmtId="0" fontId="3" fillId="0" borderId="58" xfId="0" applyNumberFormat="1" applyFont="1" applyFill="1" applyBorder="1"/>
    <xf numFmtId="0" fontId="3" fillId="0" borderId="59" xfId="0" applyNumberFormat="1" applyFont="1" applyFill="1" applyBorder="1" applyAlignment="1">
      <alignment horizontal="center"/>
    </xf>
    <xf numFmtId="0" fontId="0" fillId="0" borderId="60" xfId="0" applyNumberFormat="1" applyFill="1" applyBorder="1" applyAlignment="1">
      <alignment horizontal="center"/>
    </xf>
    <xf numFmtId="0" fontId="0" fillId="0" borderId="61" xfId="0" applyNumberFormat="1" applyFill="1" applyBorder="1" applyAlignment="1">
      <alignment horizontal="center"/>
    </xf>
    <xf numFmtId="0" fontId="0" fillId="0" borderId="62" xfId="0" applyNumberFormat="1" applyFill="1" applyBorder="1" applyAlignment="1">
      <alignment horizontal="center"/>
    </xf>
    <xf numFmtId="0" fontId="0" fillId="0" borderId="18" xfId="0" applyNumberFormat="1" applyFill="1" applyBorder="1"/>
    <xf numFmtId="0" fontId="0" fillId="0" borderId="4" xfId="0" applyNumberFormat="1" applyFill="1" applyBorder="1"/>
    <xf numFmtId="0" fontId="0" fillId="0" borderId="63" xfId="0" applyNumberFormat="1" applyFill="1" applyBorder="1" applyAlignment="1"/>
    <xf numFmtId="0" fontId="0" fillId="0" borderId="64" xfId="0" applyNumberFormat="1" applyFill="1" applyBorder="1" applyAlignment="1"/>
    <xf numFmtId="0" fontId="3" fillId="0" borderId="25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Z60"/>
  <sheetViews>
    <sheetView tabSelected="1" zoomScaleNormal="100" workbookViewId="0">
      <selection activeCell="B41" sqref="B41"/>
    </sheetView>
  </sheetViews>
  <sheetFormatPr defaultRowHeight="13.2"/>
  <cols>
    <col min="1" max="1" width="10.33203125" customWidth="1"/>
    <col min="2" max="2" width="7.109375" customWidth="1"/>
    <col min="3" max="3" width="9.5546875" customWidth="1"/>
    <col min="4" max="4" width="18.33203125" customWidth="1"/>
    <col min="5" max="10" width="4.6640625" customWidth="1"/>
    <col min="11" max="14" width="4.6640625" hidden="1" customWidth="1"/>
    <col min="15" max="20" width="9.6640625" customWidth="1"/>
    <col min="21" max="24" width="9.6640625" hidden="1" customWidth="1"/>
    <col min="25" max="25" width="7.88671875" customWidth="1"/>
  </cols>
  <sheetData>
    <row r="1" spans="1:25">
      <c r="A1" s="1" t="s">
        <v>23</v>
      </c>
      <c r="B1" s="1">
        <v>2017</v>
      </c>
      <c r="C1" t="s">
        <v>25</v>
      </c>
      <c r="D1" s="2" t="s">
        <v>26</v>
      </c>
      <c r="I1" t="s">
        <v>10</v>
      </c>
      <c r="J1" s="2"/>
      <c r="M1" t="s">
        <v>11</v>
      </c>
      <c r="W1" s="3" t="s">
        <v>0</v>
      </c>
    </row>
    <row r="2" spans="1:25">
      <c r="A2" s="4">
        <v>7</v>
      </c>
      <c r="B2" s="5" t="s">
        <v>1</v>
      </c>
      <c r="C2" s="5"/>
      <c r="I2" t="s">
        <v>9</v>
      </c>
      <c r="J2" s="6"/>
      <c r="S2" s="3"/>
    </row>
    <row r="3" spans="1:25" ht="13.8" thickBot="1">
      <c r="A3" s="7"/>
      <c r="B3" s="7"/>
      <c r="C3" s="2"/>
      <c r="D3" s="2"/>
      <c r="E3" s="10"/>
      <c r="J3" s="2"/>
      <c r="S3" s="3"/>
    </row>
    <row r="4" spans="1:25" ht="44.25" customHeight="1" thickBot="1">
      <c r="A4" s="97" t="s">
        <v>88</v>
      </c>
      <c r="B4" s="98"/>
      <c r="C4" s="99"/>
      <c r="D4" s="99"/>
      <c r="E4" s="80">
        <v>177014</v>
      </c>
      <c r="F4" s="81">
        <v>177016</v>
      </c>
      <c r="G4" s="81">
        <v>177022</v>
      </c>
      <c r="H4" s="81">
        <v>172159</v>
      </c>
      <c r="I4" s="81">
        <v>172156</v>
      </c>
      <c r="J4" s="82">
        <v>171620</v>
      </c>
      <c r="K4" s="79"/>
      <c r="L4" s="39"/>
      <c r="M4" s="39"/>
      <c r="N4" s="39"/>
      <c r="O4" s="37" t="s">
        <v>57</v>
      </c>
      <c r="P4" s="37" t="s">
        <v>62</v>
      </c>
      <c r="Q4" s="37" t="s">
        <v>65</v>
      </c>
      <c r="R4" s="37" t="s">
        <v>70</v>
      </c>
      <c r="S4" s="37" t="s">
        <v>39</v>
      </c>
      <c r="T4" s="37" t="s">
        <v>37</v>
      </c>
      <c r="U4" s="37"/>
      <c r="V4" s="37"/>
      <c r="W4" s="37"/>
      <c r="X4" s="40"/>
      <c r="Y4" s="41"/>
    </row>
    <row r="5" spans="1:25">
      <c r="A5" s="44"/>
      <c r="B5" s="88"/>
      <c r="C5" s="45"/>
      <c r="D5" s="46" t="s">
        <v>2</v>
      </c>
      <c r="E5" s="47">
        <v>10</v>
      </c>
      <c r="F5" s="48">
        <v>11</v>
      </c>
      <c r="G5" s="48">
        <v>19</v>
      </c>
      <c r="H5" s="49">
        <v>22</v>
      </c>
      <c r="I5" s="49">
        <v>9</v>
      </c>
      <c r="J5" s="48"/>
      <c r="K5" s="48"/>
      <c r="L5" s="48"/>
      <c r="M5" s="48"/>
      <c r="N5" s="50"/>
      <c r="O5" s="73">
        <v>177014</v>
      </c>
      <c r="P5" s="51">
        <v>177016</v>
      </c>
      <c r="Q5" s="51">
        <v>177022</v>
      </c>
      <c r="R5" s="51">
        <v>172159</v>
      </c>
      <c r="S5" s="51">
        <v>172156</v>
      </c>
      <c r="T5" s="74">
        <v>171620</v>
      </c>
      <c r="U5" s="71"/>
      <c r="V5" s="51"/>
      <c r="W5" s="51"/>
      <c r="X5" s="49" t="str">
        <f t="shared" ref="X5" si="0">IF(N4,N4,"")</f>
        <v/>
      </c>
      <c r="Y5" s="52"/>
    </row>
    <row r="6" spans="1:25" ht="13.8" thickBot="1">
      <c r="A6" s="53" t="s">
        <v>3</v>
      </c>
      <c r="B6" s="89" t="s">
        <v>24</v>
      </c>
      <c r="C6" s="54" t="s">
        <v>8</v>
      </c>
      <c r="D6" s="55" t="s">
        <v>4</v>
      </c>
      <c r="E6" s="56" t="s">
        <v>5</v>
      </c>
      <c r="F6" s="57" t="s">
        <v>5</v>
      </c>
      <c r="G6" s="57" t="s">
        <v>5</v>
      </c>
      <c r="H6" s="57" t="s">
        <v>5</v>
      </c>
      <c r="I6" s="57" t="s">
        <v>5</v>
      </c>
      <c r="J6" s="57" t="s">
        <v>5</v>
      </c>
      <c r="K6" s="57" t="s">
        <v>5</v>
      </c>
      <c r="L6" s="57" t="s">
        <v>5</v>
      </c>
      <c r="M6" s="57" t="s">
        <v>5</v>
      </c>
      <c r="N6" s="54" t="s">
        <v>5</v>
      </c>
      <c r="O6" s="75" t="s">
        <v>6</v>
      </c>
      <c r="P6" s="58" t="s">
        <v>6</v>
      </c>
      <c r="Q6" s="58" t="s">
        <v>6</v>
      </c>
      <c r="R6" s="58" t="s">
        <v>6</v>
      </c>
      <c r="S6" s="58" t="s">
        <v>6</v>
      </c>
      <c r="T6" s="76" t="s">
        <v>6</v>
      </c>
      <c r="U6" s="72" t="s">
        <v>6</v>
      </c>
      <c r="V6" s="58" t="s">
        <v>6</v>
      </c>
      <c r="W6" s="58" t="s">
        <v>6</v>
      </c>
      <c r="X6" s="54" t="s">
        <v>6</v>
      </c>
      <c r="Y6" s="59" t="s">
        <v>7</v>
      </c>
    </row>
    <row r="7" spans="1:25" ht="13.8" thickBot="1">
      <c r="A7" s="31">
        <v>1</v>
      </c>
      <c r="B7" s="90"/>
      <c r="C7" s="93" t="s">
        <v>41</v>
      </c>
      <c r="D7" s="34" t="s">
        <v>22</v>
      </c>
      <c r="E7" s="32"/>
      <c r="F7" s="33">
        <v>2</v>
      </c>
      <c r="G7" s="33">
        <v>1</v>
      </c>
      <c r="H7" s="33">
        <v>3</v>
      </c>
      <c r="I7" s="33"/>
      <c r="J7" s="33"/>
      <c r="K7" s="33"/>
      <c r="L7" s="33"/>
      <c r="M7" s="33"/>
      <c r="N7" s="34"/>
      <c r="O7" s="65">
        <f>IF((E7&gt;0),ROUND((101+1000*(LOG10($E$5)-LOG10(E7)))*$A$2,0),0)</f>
        <v>0</v>
      </c>
      <c r="P7" s="60">
        <f>IF((F7&gt;0),ROUND((101+1000*(LOG10($F$5)-LOG10(F7)))*$A$2,0),0)</f>
        <v>5890</v>
      </c>
      <c r="Q7" s="60">
        <f>IF((G7&gt;0),ROUND((101+1000*(LOG10($G$5)-LOG10(G7)))*$A$2,0),0)</f>
        <v>9658</v>
      </c>
      <c r="R7" s="60">
        <f>IF((H7&gt;0),ROUND((101+1000*(LOG10($H$5)-LOG10(H7)))*$A$2,0),0)</f>
        <v>6764</v>
      </c>
      <c r="S7" s="60">
        <f>IF((I7&gt;0),ROUND((101+1000*(LOG10($I$5)-LOG10(I7)))*$A$2,0),0)</f>
        <v>0</v>
      </c>
      <c r="T7" s="66">
        <f>IF((J7&gt;0),ROUND((101+1000*(LOG10($J$5)-LOG10(J7)))*$A$2,0),0)</f>
        <v>0</v>
      </c>
      <c r="U7" s="62">
        <f>IF((K7&gt;0),ROUND((101+1000*(LOG10($K$5)-LOG10(K7)))*$A$2,0),0)</f>
        <v>0</v>
      </c>
      <c r="V7" s="35">
        <f>IF((L7&gt;0),ROUND((101+1000*(LOG10($L$5)-LOG10(L7)))*$A$2,0),0)</f>
        <v>0</v>
      </c>
      <c r="W7" s="33">
        <f>IF((M7&gt;0),ROUND((101+1000*(LOG10($M$5)-LOG10(M7)))*$A$2,0),0)</f>
        <v>0</v>
      </c>
      <c r="X7" s="33">
        <f>IF((N7&gt;0),ROUND((101+1000*(LOG10($N$5)-LOG10(N7)))*$A$2,0),0)</f>
        <v>0</v>
      </c>
      <c r="Y7" s="95">
        <f>SUM(LARGE(O7:X7,1),LARGE(O7:X7,2),LARGE(O7:X7,3),)</f>
        <v>22312</v>
      </c>
    </row>
    <row r="8" spans="1:25" ht="13.8" thickBot="1">
      <c r="A8" s="19">
        <v>2</v>
      </c>
      <c r="B8" s="91"/>
      <c r="C8" s="13" t="s">
        <v>63</v>
      </c>
      <c r="D8" s="14" t="s">
        <v>35</v>
      </c>
      <c r="E8" s="15"/>
      <c r="F8" s="16">
        <v>4</v>
      </c>
      <c r="G8" s="16">
        <v>3</v>
      </c>
      <c r="H8" s="16">
        <v>1</v>
      </c>
      <c r="I8" s="16"/>
      <c r="J8" s="16"/>
      <c r="K8" s="16"/>
      <c r="L8" s="16"/>
      <c r="M8" s="16"/>
      <c r="N8" s="26"/>
      <c r="O8" s="67">
        <f>IF((E8&gt;0),ROUND((101+1000*(LOG10($E$5)-LOG10(E8)))*$A$2,0),0)</f>
        <v>0</v>
      </c>
      <c r="P8" s="38">
        <f>IF((F8&gt;0),ROUND((101+1000*(LOG10($F$5)-LOG10(F8)))*$A$2,0),0)</f>
        <v>3782</v>
      </c>
      <c r="Q8" s="38">
        <f>IF((G8&gt;0),ROUND((101+1000*(LOG10($G$5)-LOG10(G8)))*$A$2,0),0)</f>
        <v>6318</v>
      </c>
      <c r="R8" s="38">
        <f>IF((H8&gt;0),ROUND((101+1000*(LOG10($H$5)-LOG10(H8)))*$A$2,0),0)</f>
        <v>10104</v>
      </c>
      <c r="S8" s="38">
        <f>IF((I8&gt;0),ROUND((101+1000*(LOG10($I$5)-LOG10(I8)))*$A$2,0),0)</f>
        <v>0</v>
      </c>
      <c r="T8" s="68">
        <f>IF((J8&gt;0),ROUND((101+1000*(LOG10($J$5)-LOG10(J8)))*$A$2,0),0)</f>
        <v>0</v>
      </c>
      <c r="U8" s="63">
        <f>IF((K8&gt;0),ROUND((101+1000*(LOG10($K$5)-LOG10(K8)))*$A$2,0),0)</f>
        <v>0</v>
      </c>
      <c r="V8" s="12">
        <f>IF((L8&gt;0),ROUND((101+1000*(LOG10($L$5)-LOG10(L8)))*$A$2,0),0)</f>
        <v>0</v>
      </c>
      <c r="W8" s="11">
        <f>IF((M8&gt;0),ROUND((101+1000*(LOG10($M$5)-LOG10(M8)))*$A$2,0),0)</f>
        <v>0</v>
      </c>
      <c r="X8" s="11">
        <f>IF((N8&gt;0),ROUND((101+1000*(LOG10($N$5)-LOG10(N8)))*$A$2,0),0)</f>
        <v>0</v>
      </c>
      <c r="Y8" s="95">
        <f>SUM(LARGE(O8:X8,1),LARGE(O8:X8,2),LARGE(O8:X8,3),)</f>
        <v>20204</v>
      </c>
    </row>
    <row r="9" spans="1:25" ht="13.8" thickBot="1">
      <c r="A9" s="18">
        <v>3</v>
      </c>
      <c r="B9" s="92"/>
      <c r="C9" s="17" t="s">
        <v>27</v>
      </c>
      <c r="D9" s="14" t="s">
        <v>18</v>
      </c>
      <c r="E9" s="15">
        <v>2</v>
      </c>
      <c r="F9" s="16"/>
      <c r="G9" s="16">
        <v>4</v>
      </c>
      <c r="H9" s="16">
        <v>4</v>
      </c>
      <c r="I9" s="16"/>
      <c r="J9" s="16"/>
      <c r="K9" s="16"/>
      <c r="L9" s="16"/>
      <c r="M9" s="16"/>
      <c r="N9" s="26"/>
      <c r="O9" s="67">
        <f>IF((E9&gt;0),ROUND((101+1000*(LOG10($E$5)-LOG10(E9)))*$A$2,0),0)</f>
        <v>5600</v>
      </c>
      <c r="P9" s="38">
        <f>IF((F9&gt;0),ROUND((101+1000*(LOG10($F$5)-LOG10(F9)))*$A$2,0),0)</f>
        <v>0</v>
      </c>
      <c r="Q9" s="38">
        <f>IF((G9&gt;0),ROUND((101+1000*(LOG10($G$5)-LOG10(G9)))*$A$2,0),0)</f>
        <v>5444</v>
      </c>
      <c r="R9" s="38">
        <f>IF((H9&gt;0),ROUND((101+1000*(LOG10($H$5)-LOG10(H9)))*$A$2,0),0)</f>
        <v>5890</v>
      </c>
      <c r="S9" s="38">
        <f>IF((I9&gt;0),ROUND((101+1000*(LOG10($I$5)-LOG10(I9)))*$A$2,0),0)</f>
        <v>0</v>
      </c>
      <c r="T9" s="68">
        <f>IF((J9&gt;0),ROUND((101+1000*(LOG10($J$5)-LOG10(J9)))*$A$2,0),0)</f>
        <v>0</v>
      </c>
      <c r="U9" s="63">
        <f>IF((K9&gt;0),ROUND((101+1000*(LOG10($K$5)-LOG10(K9)))*$A$2,0),0)</f>
        <v>0</v>
      </c>
      <c r="V9" s="12">
        <f>IF((L9&gt;0),ROUND((101+1000*(LOG10($L$5)-LOG10(L9)))*$A$2,0),0)</f>
        <v>0</v>
      </c>
      <c r="W9" s="11">
        <f>IF((M9&gt;0),ROUND((101+1000*(LOG10($M$5)-LOG10(M9)))*$A$2,0),0)</f>
        <v>0</v>
      </c>
      <c r="X9" s="11">
        <f>IF((N9&gt;0),ROUND((101+1000*(LOG10($N$5)-LOG10(N9)))*$A$2,0),0)</f>
        <v>0</v>
      </c>
      <c r="Y9" s="95">
        <f>SUM(LARGE(O9:X9,1),LARGE(O9:X9,2),LARGE(O9:X9,3),)</f>
        <v>16934</v>
      </c>
    </row>
    <row r="10" spans="1:25" ht="13.8" thickBot="1">
      <c r="A10" s="19">
        <v>4</v>
      </c>
      <c r="B10" s="91"/>
      <c r="C10" s="13" t="s">
        <v>50</v>
      </c>
      <c r="D10" s="14" t="s">
        <v>20</v>
      </c>
      <c r="E10" s="15">
        <v>1</v>
      </c>
      <c r="F10" s="16">
        <v>3</v>
      </c>
      <c r="G10" s="16">
        <v>7</v>
      </c>
      <c r="H10" s="16"/>
      <c r="I10" s="16"/>
      <c r="J10" s="16"/>
      <c r="K10" s="16"/>
      <c r="L10" s="16"/>
      <c r="M10" s="16"/>
      <c r="N10" s="26"/>
      <c r="O10" s="67">
        <f>IF((E10&gt;0),ROUND((101+1000*(LOG10($E$5)-LOG10(E10)))*$A$2,0),0)</f>
        <v>7707</v>
      </c>
      <c r="P10" s="38">
        <f>IF((F10&gt;0),ROUND((101+1000*(LOG10($F$5)-LOG10(F10)))*$A$2,0),0)</f>
        <v>4657</v>
      </c>
      <c r="Q10" s="38">
        <f>IF((G10&gt;0),ROUND((101+1000*(LOG10($G$5)-LOG10(G10)))*$A$2,0),0)</f>
        <v>3743</v>
      </c>
      <c r="R10" s="38">
        <f>IF((H10&gt;0),ROUND((101+1000*(LOG10($H$5)-LOG10(H10)))*$A$2,0),0)</f>
        <v>0</v>
      </c>
      <c r="S10" s="38">
        <f>IF((I10&gt;0),ROUND((101+1000*(LOG10($I$5)-LOG10(I10)))*$A$2,0),0)</f>
        <v>0</v>
      </c>
      <c r="T10" s="68">
        <f>IF((J10&gt;0),ROUND((101+1000*(LOG10($J$5)-LOG10(J10)))*$A$2,0),0)</f>
        <v>0</v>
      </c>
      <c r="U10" s="63">
        <f>IF((K10&gt;0),ROUND((101+1000*(LOG10($K$5)-LOG10(K10)))*$A$2,0),0)</f>
        <v>0</v>
      </c>
      <c r="V10" s="12">
        <f>IF((L10&gt;0),ROUND((101+1000*(LOG10($L$5)-LOG10(L10)))*$A$2,0),0)</f>
        <v>0</v>
      </c>
      <c r="W10" s="11">
        <f>IF((M10&gt;0),ROUND((101+1000*(LOG10($M$5)-LOG10(M10)))*$A$2,0),0)</f>
        <v>0</v>
      </c>
      <c r="X10" s="11">
        <f>IF((N10&gt;0),ROUND((101+1000*(LOG10($N$5)-LOG10(N10)))*$A$2,0),0)</f>
        <v>0</v>
      </c>
      <c r="Y10" s="95">
        <f>SUM(LARGE(O10:X10,1),LARGE(O10:X10,2),LARGE(O10:X10,3),)</f>
        <v>16107</v>
      </c>
    </row>
    <row r="11" spans="1:25" ht="13.8" thickBot="1">
      <c r="A11" s="18">
        <v>5</v>
      </c>
      <c r="B11" s="92"/>
      <c r="C11" s="17" t="s">
        <v>42</v>
      </c>
      <c r="D11" s="14" t="s">
        <v>36</v>
      </c>
      <c r="E11" s="15">
        <v>5</v>
      </c>
      <c r="F11" s="16"/>
      <c r="G11" s="16">
        <v>5</v>
      </c>
      <c r="H11" s="16">
        <v>2</v>
      </c>
      <c r="I11" s="16"/>
      <c r="J11" s="16"/>
      <c r="K11" s="16"/>
      <c r="L11" s="16"/>
      <c r="M11" s="16"/>
      <c r="N11" s="26"/>
      <c r="O11" s="67">
        <f>IF((E11&gt;0),ROUND((101+1000*(LOG10($E$5)-LOG10(E11)))*$A$2,0),0)</f>
        <v>2814</v>
      </c>
      <c r="P11" s="38">
        <f>IF((F11&gt;0),ROUND((101+1000*(LOG10($F$5)-LOG10(F11)))*$A$2,0),0)</f>
        <v>0</v>
      </c>
      <c r="Q11" s="38">
        <f>IF((G11&gt;0),ROUND((101+1000*(LOG10($G$5)-LOG10(G11)))*$A$2,0),0)</f>
        <v>4765</v>
      </c>
      <c r="R11" s="38">
        <f>IF((H11&gt;0),ROUND((101+1000*(LOG10($H$5)-LOG10(H11)))*$A$2,0),0)</f>
        <v>7997</v>
      </c>
      <c r="S11" s="38">
        <f>IF((I11&gt;0),ROUND((101+1000*(LOG10($I$5)-LOG10(I11)))*$A$2,0),0)</f>
        <v>0</v>
      </c>
      <c r="T11" s="68">
        <f>IF((J11&gt;0),ROUND((101+1000*(LOG10($J$5)-LOG10(J11)))*$A$2,0),0)</f>
        <v>0</v>
      </c>
      <c r="U11" s="63">
        <f>IF((K11&gt;0),ROUND((101+1000*(LOG10($K$5)-LOG10(K11)))*$A$2,0),0)</f>
        <v>0</v>
      </c>
      <c r="V11" s="12">
        <f>IF((L11&gt;0),ROUND((101+1000*(LOG10($L$5)-LOG10(L11)))*$A$2,0),0)</f>
        <v>0</v>
      </c>
      <c r="W11" s="11">
        <f>IF((M11&gt;0),ROUND((101+1000*(LOG10($M$5)-LOG10(M11)))*$A$2,0),0)</f>
        <v>0</v>
      </c>
      <c r="X11" s="11">
        <f>IF((N11&gt;0),ROUND((101+1000*(LOG10($N$5)-LOG10(N11)))*$A$2,0),0)</f>
        <v>0</v>
      </c>
      <c r="Y11" s="95">
        <f>SUM(LARGE(O11:X11,1),LARGE(O11:X11,2),LARGE(O11:X11,3),)</f>
        <v>15576</v>
      </c>
    </row>
    <row r="12" spans="1:25" ht="13.8" thickBot="1">
      <c r="A12" s="19">
        <v>6</v>
      </c>
      <c r="B12" s="91"/>
      <c r="C12" s="13" t="s">
        <v>43</v>
      </c>
      <c r="D12" s="14" t="s">
        <v>21</v>
      </c>
      <c r="E12" s="15"/>
      <c r="F12" s="16">
        <v>1</v>
      </c>
      <c r="G12" s="16">
        <v>2</v>
      </c>
      <c r="H12" s="16"/>
      <c r="I12" s="16"/>
      <c r="J12" s="16"/>
      <c r="K12" s="16"/>
      <c r="L12" s="16"/>
      <c r="M12" s="16"/>
      <c r="N12" s="26"/>
      <c r="O12" s="67">
        <f>IF((E12&gt;0),ROUND((101+1000*(LOG10($E$5)-LOG10(E12)))*$A$2,0),0)</f>
        <v>0</v>
      </c>
      <c r="P12" s="38">
        <f>IF((F12&gt;0),ROUND((101+1000*(LOG10($F$5)-LOG10(F12)))*$A$2,0),0)</f>
        <v>7997</v>
      </c>
      <c r="Q12" s="38">
        <f>IF((G12&gt;0),ROUND((101+1000*(LOG10($G$5)-LOG10(G12)))*$A$2,0),0)</f>
        <v>7551</v>
      </c>
      <c r="R12" s="38">
        <f>IF((H12&gt;0),ROUND((101+1000*(LOG10($H$5)-LOG10(H12)))*$A$2,0),0)</f>
        <v>0</v>
      </c>
      <c r="S12" s="38">
        <f>IF((I12&gt;0),ROUND((101+1000*(LOG10($I$5)-LOG10(I12)))*$A$2,0),0)</f>
        <v>0</v>
      </c>
      <c r="T12" s="68">
        <f>IF((J12&gt;0),ROUND((101+1000*(LOG10($J$5)-LOG10(J12)))*$A$2,0),0)</f>
        <v>0</v>
      </c>
      <c r="U12" s="63">
        <f>IF((K12&gt;0),ROUND((101+1000*(LOG10($K$5)-LOG10(K12)))*$A$2,0),0)</f>
        <v>0</v>
      </c>
      <c r="V12" s="12">
        <f>IF((L12&gt;0),ROUND((101+1000*(LOG10($L$5)-LOG10(L12)))*$A$2,0),0)</f>
        <v>0</v>
      </c>
      <c r="W12" s="11">
        <f>IF((M12&gt;0),ROUND((101+1000*(LOG10($M$5)-LOG10(M12)))*$A$2,0),0)</f>
        <v>0</v>
      </c>
      <c r="X12" s="11">
        <f>IF((N12&gt;0),ROUND((101+1000*(LOG10($N$5)-LOG10(N12)))*$A$2,0),0)</f>
        <v>0</v>
      </c>
      <c r="Y12" s="95">
        <f>SUM(LARGE(O12:X12,1),LARGE(O12:X12,2),LARGE(O12:X12,3),)</f>
        <v>15548</v>
      </c>
    </row>
    <row r="13" spans="1:25" ht="13.8" thickBot="1">
      <c r="A13" s="18">
        <v>7</v>
      </c>
      <c r="B13" s="92" t="s">
        <v>83</v>
      </c>
      <c r="C13" s="17" t="s">
        <v>56</v>
      </c>
      <c r="D13" s="14" t="s">
        <v>14</v>
      </c>
      <c r="E13" s="15">
        <v>4</v>
      </c>
      <c r="F13" s="16">
        <v>6</v>
      </c>
      <c r="G13" s="16">
        <v>8</v>
      </c>
      <c r="H13" s="16">
        <v>6</v>
      </c>
      <c r="I13" s="16"/>
      <c r="J13" s="16"/>
      <c r="K13" s="16"/>
      <c r="L13" s="16"/>
      <c r="M13" s="16"/>
      <c r="N13" s="26"/>
      <c r="O13" s="67">
        <f>IF((E13&gt;0),ROUND((101+1000*(LOG10($E$5)-LOG10(E13)))*$A$2,0),0)</f>
        <v>3493</v>
      </c>
      <c r="P13" s="38">
        <f>IF((F13&gt;0),ROUND((101+1000*(LOG10($F$5)-LOG10(F13)))*$A$2,0),0)</f>
        <v>2550</v>
      </c>
      <c r="Q13" s="38">
        <f>IF((G13&gt;0),ROUND((101+1000*(LOG10($G$5)-LOG10(G13)))*$A$2,0),0)</f>
        <v>3337</v>
      </c>
      <c r="R13" s="38">
        <f>IF((H13&gt;0),ROUND((101+1000*(LOG10($H$5)-LOG10(H13)))*$A$2,0),0)</f>
        <v>4657</v>
      </c>
      <c r="S13" s="38">
        <f>IF((I13&gt;0),ROUND((101+1000*(LOG10($I$5)-LOG10(I13)))*$A$2,0),0)</f>
        <v>0</v>
      </c>
      <c r="T13" s="68">
        <f>IF((J13&gt;0),ROUND((101+1000*(LOG10($J$5)-LOG10(J13)))*$A$2,0),0)</f>
        <v>0</v>
      </c>
      <c r="U13" s="63">
        <f>IF((K13&gt;0),ROUND((101+1000*(LOG10($K$5)-LOG10(K13)))*$A$2,0),0)</f>
        <v>0</v>
      </c>
      <c r="V13" s="12">
        <f>IF((L13&gt;0),ROUND((101+1000*(LOG10($L$5)-LOG10(L13)))*$A$2,0),0)</f>
        <v>0</v>
      </c>
      <c r="W13" s="11">
        <f>IF((M13&gt;0),ROUND((101+1000*(LOG10($M$5)-LOG10(M13)))*$A$2,0),0)</f>
        <v>0</v>
      </c>
      <c r="X13" s="11">
        <f>IF((N13&gt;0),ROUND((101+1000*(LOG10($N$5)-LOG10(N13)))*$A$2,0),0)</f>
        <v>0</v>
      </c>
      <c r="Y13" s="95">
        <f>SUM(LARGE(O13:X13,1),LARGE(O13:X13,2),LARGE(O13:X13,3),)</f>
        <v>11487</v>
      </c>
    </row>
    <row r="14" spans="1:25" ht="13.8" thickBot="1">
      <c r="A14" s="19">
        <v>8</v>
      </c>
      <c r="B14" s="91"/>
      <c r="C14" s="13" t="s">
        <v>58</v>
      </c>
      <c r="D14" s="14" t="s">
        <v>33</v>
      </c>
      <c r="E14" s="15">
        <v>3</v>
      </c>
      <c r="F14" s="16">
        <v>7</v>
      </c>
      <c r="G14" s="16">
        <v>11</v>
      </c>
      <c r="H14" s="16">
        <v>17</v>
      </c>
      <c r="I14" s="16"/>
      <c r="J14" s="16"/>
      <c r="K14" s="16"/>
      <c r="L14" s="16"/>
      <c r="M14" s="16"/>
      <c r="N14" s="26"/>
      <c r="O14" s="67">
        <f>IF((E14&gt;0),ROUND((101+1000*(LOG10($E$5)-LOG10(E14)))*$A$2,0),0)</f>
        <v>4367</v>
      </c>
      <c r="P14" s="38">
        <f>IF((F14&gt;0),ROUND((101+1000*(LOG10($F$5)-LOG10(F14)))*$A$2,0),0)</f>
        <v>2081</v>
      </c>
      <c r="Q14" s="38">
        <f>IF((G14&gt;0),ROUND((101+1000*(LOG10($G$5)-LOG10(G14)))*$A$2,0),0)</f>
        <v>2369</v>
      </c>
      <c r="R14" s="38">
        <f>IF((H14&gt;0),ROUND((101+1000*(LOG10($H$5)-LOG10(H14)))*$A$2,0),0)</f>
        <v>1491</v>
      </c>
      <c r="S14" s="38">
        <f>IF((I14&gt;0),ROUND((101+1000*(LOG10($I$5)-LOG10(I14)))*$A$2,0),0)</f>
        <v>0</v>
      </c>
      <c r="T14" s="68">
        <f>IF((J14&gt;0),ROUND((101+1000*(LOG10($J$5)-LOG10(J14)))*$A$2,0),0)</f>
        <v>0</v>
      </c>
      <c r="U14" s="63">
        <f>IF((K14&gt;0),ROUND((101+1000*(LOG10($K$5)-LOG10(K14)))*$A$2,0),0)</f>
        <v>0</v>
      </c>
      <c r="V14" s="12">
        <f>IF((L14&gt;0),ROUND((101+1000*(LOG10($L$5)-LOG10(L14)))*$A$2,0),0)</f>
        <v>0</v>
      </c>
      <c r="W14" s="11">
        <f>IF((M14&gt;0),ROUND((101+1000*(LOG10($M$5)-LOG10(M14)))*$A$2,0),0)</f>
        <v>0</v>
      </c>
      <c r="X14" s="11">
        <f>IF((N14&gt;0),ROUND((101+1000*(LOG10($N$5)-LOG10(N14)))*$A$2,0),0)</f>
        <v>0</v>
      </c>
      <c r="Y14" s="95">
        <f>SUM(LARGE(O14:X14,1),LARGE(O14:X14,2),LARGE(O14:X14,3),)</f>
        <v>8817</v>
      </c>
    </row>
    <row r="15" spans="1:25" ht="13.8" thickBot="1">
      <c r="A15" s="18">
        <v>9</v>
      </c>
      <c r="B15" s="92"/>
      <c r="C15" s="17" t="s">
        <v>53</v>
      </c>
      <c r="D15" s="14" t="s">
        <v>16</v>
      </c>
      <c r="E15" s="15"/>
      <c r="F15" s="16"/>
      <c r="G15" s="16">
        <v>6</v>
      </c>
      <c r="H15" s="16">
        <v>10</v>
      </c>
      <c r="I15" s="16"/>
      <c r="J15" s="16"/>
      <c r="K15" s="16"/>
      <c r="L15" s="16"/>
      <c r="M15" s="16"/>
      <c r="N15" s="26"/>
      <c r="O15" s="67">
        <f>IF((E15&gt;0),ROUND((101+1000*(LOG10($E$5)-LOG10(E15)))*$A$2,0),0)</f>
        <v>0</v>
      </c>
      <c r="P15" s="38">
        <f>IF((F15&gt;0),ROUND((101+1000*(LOG10($F$5)-LOG10(F15)))*$A$2,0),0)</f>
        <v>0</v>
      </c>
      <c r="Q15" s="38">
        <f>IF((G15&gt;0),ROUND((101+1000*(LOG10($G$5)-LOG10(G15)))*$A$2,0),0)</f>
        <v>4211</v>
      </c>
      <c r="R15" s="38">
        <f>IF((H15&gt;0),ROUND((101+1000*(LOG10($H$5)-LOG10(H15)))*$A$2,0),0)</f>
        <v>3104</v>
      </c>
      <c r="S15" s="38">
        <f>IF((I15&gt;0),ROUND((101+1000*(LOG10($I$5)-LOG10(I15)))*$A$2,0),0)</f>
        <v>0</v>
      </c>
      <c r="T15" s="68">
        <f>IF((J15&gt;0),ROUND((101+1000*(LOG10($J$5)-LOG10(J15)))*$A$2,0),0)</f>
        <v>0</v>
      </c>
      <c r="U15" s="63">
        <f>IF((K15&gt;0),ROUND((101+1000*(LOG10($K$5)-LOG10(K15)))*$A$2,0),0)</f>
        <v>0</v>
      </c>
      <c r="V15" s="12">
        <f>IF((L15&gt;0),ROUND((101+1000*(LOG10($L$5)-LOG10(L15)))*$A$2,0),0)</f>
        <v>0</v>
      </c>
      <c r="W15" s="11">
        <f>IF((M15&gt;0),ROUND((101+1000*(LOG10($M$5)-LOG10(M15)))*$A$2,0),0)</f>
        <v>0</v>
      </c>
      <c r="X15" s="11">
        <f>IF((N15&gt;0),ROUND((101+1000*(LOG10($N$5)-LOG10(N15)))*$A$2,0),0)</f>
        <v>0</v>
      </c>
      <c r="Y15" s="95">
        <f>SUM(LARGE(O15:X15,1),LARGE(O15:X15,2),LARGE(O15:X15,3),)</f>
        <v>7315</v>
      </c>
    </row>
    <row r="16" spans="1:25" ht="13.8" thickBot="1">
      <c r="A16" s="19">
        <v>10</v>
      </c>
      <c r="B16" s="91"/>
      <c r="C16" s="13" t="s">
        <v>44</v>
      </c>
      <c r="D16" s="14" t="s">
        <v>45</v>
      </c>
      <c r="E16" s="15"/>
      <c r="F16" s="16">
        <v>10</v>
      </c>
      <c r="G16" s="16">
        <v>10</v>
      </c>
      <c r="H16" s="16">
        <v>9</v>
      </c>
      <c r="I16" s="16"/>
      <c r="J16" s="16"/>
      <c r="K16" s="16"/>
      <c r="L16" s="16"/>
      <c r="M16" s="16"/>
      <c r="N16" s="26"/>
      <c r="O16" s="67">
        <f>IF((E16&gt;0),ROUND((101+1000*(LOG10($E$5)-LOG10(E16)))*$A$2,0),0)</f>
        <v>0</v>
      </c>
      <c r="P16" s="38">
        <f>IF((F16&gt;0),ROUND((101+1000*(LOG10($F$5)-LOG10(F16)))*$A$2,0),0)</f>
        <v>997</v>
      </c>
      <c r="Q16" s="38">
        <f>IF((G16&gt;0),ROUND((101+1000*(LOG10($G$5)-LOG10(G16)))*$A$2,0),0)</f>
        <v>2658</v>
      </c>
      <c r="R16" s="38">
        <f>IF((H16&gt;0),ROUND((101+1000*(LOG10($H$5)-LOG10(H16)))*$A$2,0),0)</f>
        <v>3424</v>
      </c>
      <c r="S16" s="38">
        <f>IF((I16&gt;0),ROUND((101+1000*(LOG10($I$5)-LOG10(I16)))*$A$2,0),0)</f>
        <v>0</v>
      </c>
      <c r="T16" s="68">
        <f>IF((J16&gt;0),ROUND((101+1000*(LOG10($J$5)-LOG10(J16)))*$A$2,0),0)</f>
        <v>0</v>
      </c>
      <c r="U16" s="63">
        <f>IF((K16&gt;0),ROUND((101+1000*(LOG10($K$5)-LOG10(K16)))*$A$2,0),0)</f>
        <v>0</v>
      </c>
      <c r="V16" s="12">
        <f>IF((L16&gt;0),ROUND((101+1000*(LOG10($L$5)-LOG10(L16)))*$A$2,0),0)</f>
        <v>0</v>
      </c>
      <c r="W16" s="11">
        <f>IF((M16&gt;0),ROUND((101+1000*(LOG10($M$5)-LOG10(M16)))*$A$2,0),0)</f>
        <v>0</v>
      </c>
      <c r="X16" s="11">
        <f>IF((N16&gt;0),ROUND((101+1000*(LOG10($N$5)-LOG10(N16)))*$A$2,0),0)</f>
        <v>0</v>
      </c>
      <c r="Y16" s="95">
        <f>SUM(LARGE(O16:X16,1),LARGE(O16:X16,2),LARGE(O16:X16,3),)</f>
        <v>7079</v>
      </c>
    </row>
    <row r="17" spans="1:26" ht="13.8" thickBot="1">
      <c r="A17" s="19">
        <v>11</v>
      </c>
      <c r="B17" s="91"/>
      <c r="C17" s="13" t="s">
        <v>64</v>
      </c>
      <c r="D17" s="14" t="s">
        <v>32</v>
      </c>
      <c r="E17" s="15"/>
      <c r="F17" s="16">
        <v>5</v>
      </c>
      <c r="G17" s="16"/>
      <c r="H17" s="16">
        <v>8</v>
      </c>
      <c r="I17" s="16"/>
      <c r="J17" s="16"/>
      <c r="K17" s="16"/>
      <c r="L17" s="16"/>
      <c r="M17" s="16"/>
      <c r="N17" s="26"/>
      <c r="O17" s="67">
        <f>IF((E17&gt;0),ROUND((101+1000*(LOG10($E$5)-LOG10(E17)))*$A$2,0),0)</f>
        <v>0</v>
      </c>
      <c r="P17" s="38">
        <f>IF((F17&gt;0),ROUND((101+1000*(LOG10($F$5)-LOG10(F17)))*$A$2,0),0)</f>
        <v>3104</v>
      </c>
      <c r="Q17" s="38">
        <f>IF((G17&gt;0),ROUND((101+1000*(LOG10($G$5)-LOG10(G17)))*$A$2,0),0)</f>
        <v>0</v>
      </c>
      <c r="R17" s="38">
        <f>IF((H17&gt;0),ROUND((101+1000*(LOG10($H$5)-LOG10(H17)))*$A$2,0),0)</f>
        <v>3782</v>
      </c>
      <c r="S17" s="38">
        <f>IF((I17&gt;0),ROUND((101+1000*(LOG10($I$5)-LOG10(I17)))*$A$2,0),0)</f>
        <v>0</v>
      </c>
      <c r="T17" s="68">
        <f>IF((J17&gt;0),ROUND((101+1000*(LOG10($J$5)-LOG10(J17)))*$A$2,0),0)</f>
        <v>0</v>
      </c>
      <c r="U17" s="63">
        <f>IF((K17&gt;0),ROUND((101+1000*(LOG10($K$5)-LOG10(K17)))*$A$2,0),0)</f>
        <v>0</v>
      </c>
      <c r="V17" s="12">
        <f>IF((L17&gt;0),ROUND((101+1000*(LOG10($L$5)-LOG10(L17)))*$A$2,0),0)</f>
        <v>0</v>
      </c>
      <c r="W17" s="11">
        <f>IF((M17&gt;0),ROUND((101+1000*(LOG10($M$5)-LOG10(M17)))*$A$2,0),0)</f>
        <v>0</v>
      </c>
      <c r="X17" s="11">
        <f>IF((N17&gt;0),ROUND((101+1000*(LOG10($N$5)-LOG10(N17)))*$A$2,0),0)</f>
        <v>0</v>
      </c>
      <c r="Y17" s="95">
        <f>SUM(LARGE(O17:X17,1),LARGE(O17:X17,2),LARGE(O17:X17,3),)</f>
        <v>6886</v>
      </c>
    </row>
    <row r="18" spans="1:26" ht="13.8" thickBot="1">
      <c r="A18" s="19">
        <v>12</v>
      </c>
      <c r="B18" s="91"/>
      <c r="C18" s="13" t="s">
        <v>59</v>
      </c>
      <c r="D18" s="14" t="s">
        <v>28</v>
      </c>
      <c r="E18" s="15">
        <v>6</v>
      </c>
      <c r="F18" s="16">
        <v>9</v>
      </c>
      <c r="G18" s="16"/>
      <c r="H18" s="16">
        <v>11</v>
      </c>
      <c r="I18" s="16"/>
      <c r="J18" s="16"/>
      <c r="K18" s="16"/>
      <c r="L18" s="16"/>
      <c r="M18" s="16"/>
      <c r="N18" s="26"/>
      <c r="O18" s="67">
        <f>IF((E18&gt;0),ROUND((101+1000*(LOG10($E$5)-LOG10(E18)))*$A$2,0),0)</f>
        <v>2260</v>
      </c>
      <c r="P18" s="38">
        <f>IF((F18&gt;0),ROUND((101+1000*(LOG10($F$5)-LOG10(F18)))*$A$2,0),0)</f>
        <v>1317</v>
      </c>
      <c r="Q18" s="38">
        <f>IF((G18&gt;0),ROUND((101+1000*(LOG10($G$5)-LOG10(G18)))*$A$2,0),0)</f>
        <v>0</v>
      </c>
      <c r="R18" s="38">
        <f>IF((H18&gt;0),ROUND((101+1000*(LOG10($H$5)-LOG10(H18)))*$A$2,0),0)</f>
        <v>2814</v>
      </c>
      <c r="S18" s="38">
        <f>IF((I18&gt;0),ROUND((101+1000*(LOG10($I$5)-LOG10(I18)))*$A$2,0),0)</f>
        <v>0</v>
      </c>
      <c r="T18" s="68">
        <f>IF((J18&gt;0),ROUND((101+1000*(LOG10($J$5)-LOG10(J18)))*$A$2,0),0)</f>
        <v>0</v>
      </c>
      <c r="U18" s="63">
        <f>IF((K18&gt;0),ROUND((101+1000*(LOG10($K$5)-LOG10(K18)))*$A$2,0),0)</f>
        <v>0</v>
      </c>
      <c r="V18" s="12">
        <f>IF((L18&gt;0),ROUND((101+1000*(LOG10($L$5)-LOG10(L18)))*$A$2,0),0)</f>
        <v>0</v>
      </c>
      <c r="W18" s="11">
        <f>IF((M18&gt;0),ROUND((101+1000*(LOG10($M$5)-LOG10(M18)))*$A$2,0),0)</f>
        <v>0</v>
      </c>
      <c r="X18" s="11">
        <f>IF((N18&gt;0),ROUND((101+1000*(LOG10($N$5)-LOG10(N18)))*$A$2,0),0)</f>
        <v>0</v>
      </c>
      <c r="Y18" s="95">
        <f>SUM(LARGE(O18:X18,1),LARGE(O18:X18,2),LARGE(O18:X18,3),)</f>
        <v>6391</v>
      </c>
    </row>
    <row r="19" spans="1:26" ht="13.8" thickBot="1">
      <c r="A19" s="19">
        <f>A18+1</f>
        <v>13</v>
      </c>
      <c r="B19" s="91" t="s">
        <v>79</v>
      </c>
      <c r="C19" s="13" t="s">
        <v>60</v>
      </c>
      <c r="D19" s="14" t="s">
        <v>30</v>
      </c>
      <c r="E19" s="15">
        <v>7</v>
      </c>
      <c r="F19" s="16">
        <v>8</v>
      </c>
      <c r="G19" s="16">
        <v>15</v>
      </c>
      <c r="H19" s="16">
        <v>15</v>
      </c>
      <c r="I19" s="16"/>
      <c r="J19" s="16"/>
      <c r="K19" s="16"/>
      <c r="L19" s="16"/>
      <c r="M19" s="16"/>
      <c r="N19" s="26"/>
      <c r="O19" s="67">
        <f>IF((E19&gt;0),ROUND((101+1000*(LOG10($E$5)-LOG10(E19)))*$A$2,0),0)</f>
        <v>1791</v>
      </c>
      <c r="P19" s="38">
        <f>IF((F19&gt;0),ROUND((101+1000*(LOG10($F$5)-LOG10(F19)))*$A$2,0),0)</f>
        <v>1675</v>
      </c>
      <c r="Q19" s="38">
        <f>IF((G19&gt;0),ROUND((101+1000*(LOG10($G$5)-LOG10(G19)))*$A$2,0),0)</f>
        <v>1426</v>
      </c>
      <c r="R19" s="38">
        <f>IF((H19&gt;0),ROUND((101+1000*(LOG10($H$5)-LOG10(H19)))*$A$2,0),0)</f>
        <v>1871</v>
      </c>
      <c r="S19" s="38">
        <f>IF((I19&gt;0),ROUND((101+1000*(LOG10($I$5)-LOG10(I19)))*$A$2,0),0)</f>
        <v>0</v>
      </c>
      <c r="T19" s="68">
        <f>IF((J19&gt;0),ROUND((101+1000*(LOG10($J$5)-LOG10(J19)))*$A$2,0),0)</f>
        <v>0</v>
      </c>
      <c r="U19" s="63">
        <f>IF((K19&gt;0),ROUND((101+1000*(LOG10($K$5)-LOG10(K19)))*$A$2,0),0)</f>
        <v>0</v>
      </c>
      <c r="V19" s="12">
        <f>IF((L19&gt;0),ROUND((101+1000*(LOG10($L$5)-LOG10(L19)))*$A$2,0),0)</f>
        <v>0</v>
      </c>
      <c r="W19" s="11">
        <f>IF((M19&gt;0),ROUND((101+1000*(LOG10($M$5)-LOG10(M19)))*$A$2,0),0)</f>
        <v>0</v>
      </c>
      <c r="X19" s="11">
        <f>IF((N19&gt;0),ROUND((101+1000*(LOG10($N$5)-LOG10(N19)))*$A$2,0),0)</f>
        <v>0</v>
      </c>
      <c r="Y19" s="95">
        <f>SUM(LARGE(O19:X19,1),LARGE(O19:X19,2),LARGE(O19:X19,3),)</f>
        <v>5337</v>
      </c>
    </row>
    <row r="20" spans="1:26" ht="13.8" thickBot="1">
      <c r="A20" s="19">
        <f t="shared" ref="A20:A37" si="1">A19+1</f>
        <v>14</v>
      </c>
      <c r="B20" s="91"/>
      <c r="C20" s="94" t="s">
        <v>46</v>
      </c>
      <c r="D20" s="26" t="s">
        <v>12</v>
      </c>
      <c r="E20" s="15">
        <v>9</v>
      </c>
      <c r="F20" s="16"/>
      <c r="G20" s="16">
        <v>14</v>
      </c>
      <c r="H20" s="16">
        <v>12</v>
      </c>
      <c r="I20" s="16"/>
      <c r="J20" s="16"/>
      <c r="K20" s="16"/>
      <c r="L20" s="16"/>
      <c r="M20" s="16"/>
      <c r="N20" s="26"/>
      <c r="O20" s="67">
        <f>IF((E20&gt;0),ROUND((101+1000*(LOG10($E$5)-LOG10(E20)))*$A$2,0),0)</f>
        <v>1027</v>
      </c>
      <c r="P20" s="38">
        <f>IF((F20&gt;0),ROUND((101+1000*(LOG10($F$5)-LOG10(F20)))*$A$2,0),0)</f>
        <v>0</v>
      </c>
      <c r="Q20" s="38">
        <f>IF((G20&gt;0),ROUND((101+1000*(LOG10($G$5)-LOG10(G20)))*$A$2,0),0)</f>
        <v>1635</v>
      </c>
      <c r="R20" s="38">
        <f>IF((H20&gt;0),ROUND((101+1000*(LOG10($H$5)-LOG10(H20)))*$A$2,0),0)</f>
        <v>2550</v>
      </c>
      <c r="S20" s="38">
        <f>IF((I20&gt;0),ROUND((101+1000*(LOG10($I$5)-LOG10(I20)))*$A$2,0),0)</f>
        <v>0</v>
      </c>
      <c r="T20" s="68">
        <f>IF((J20&gt;0),ROUND((101+1000*(LOG10($J$5)-LOG10(J20)))*$A$2,0),0)</f>
        <v>0</v>
      </c>
      <c r="U20" s="63">
        <f>IF((K20&gt;0),ROUND((101+1000*(LOG10($K$5)-LOG10(K20)))*$A$2,0),0)</f>
        <v>0</v>
      </c>
      <c r="V20" s="12">
        <f>IF((L20&gt;0),ROUND((101+1000*(LOG10($L$5)-LOG10(L20)))*$A$2,0),0)</f>
        <v>0</v>
      </c>
      <c r="W20" s="11">
        <f>IF((M20&gt;0),ROUND((101+1000*(LOG10($M$5)-LOG10(M20)))*$A$2,0),0)</f>
        <v>0</v>
      </c>
      <c r="X20" s="11">
        <f>IF((N20&gt;0),ROUND((101+1000*(LOG10($N$5)-LOG10(N20)))*$A$2,0),0)</f>
        <v>0</v>
      </c>
      <c r="Y20" s="95">
        <f>SUM(LARGE(O20:X20,1),LARGE(O20:X20,2),LARGE(O20:X20,3),)</f>
        <v>5212</v>
      </c>
    </row>
    <row r="21" spans="1:26" ht="13.8" thickBot="1">
      <c r="A21" s="19">
        <f t="shared" si="1"/>
        <v>15</v>
      </c>
      <c r="B21" s="91"/>
      <c r="C21" s="13" t="s">
        <v>72</v>
      </c>
      <c r="D21" s="14" t="s">
        <v>71</v>
      </c>
      <c r="E21" s="15"/>
      <c r="F21" s="16"/>
      <c r="G21" s="16"/>
      <c r="H21" s="16">
        <v>5</v>
      </c>
      <c r="I21" s="16"/>
      <c r="J21" s="16"/>
      <c r="K21" s="16"/>
      <c r="L21" s="16"/>
      <c r="M21" s="16"/>
      <c r="N21" s="26"/>
      <c r="O21" s="67">
        <f>IF((E21&gt;0),ROUND((101+1000*(LOG10($E$5)-LOG10(E21)))*$A$2,0),0)</f>
        <v>0</v>
      </c>
      <c r="P21" s="38">
        <f>IF((F21&gt;0),ROUND((101+1000*(LOG10($F$5)-LOG10(F21)))*$A$2,0),0)</f>
        <v>0</v>
      </c>
      <c r="Q21" s="38">
        <f>IF((G21&gt;0),ROUND((101+1000*(LOG10($G$5)-LOG10(G21)))*$A$2,0),0)</f>
        <v>0</v>
      </c>
      <c r="R21" s="38">
        <f>IF((H21&gt;0),ROUND((101+1000*(LOG10($H$5)-LOG10(H21)))*$A$2,0),0)</f>
        <v>5211</v>
      </c>
      <c r="S21" s="38">
        <f>IF((I21&gt;0),ROUND((101+1000*(LOG10($I$5)-LOG10(I21)))*$A$2,0),0)</f>
        <v>0</v>
      </c>
      <c r="T21" s="68">
        <f>IF((J21&gt;0),ROUND((101+1000*(LOG10($J$5)-LOG10(J21)))*$A$2,0),0)</f>
        <v>0</v>
      </c>
      <c r="U21" s="63">
        <f>IF((K21&gt;0),ROUND((101+1000*(LOG10($K$5)-LOG10(K21)))*$A$2,0),0)</f>
        <v>0</v>
      </c>
      <c r="V21" s="12">
        <f>IF((L21&gt;0),ROUND((101+1000*(LOG10($L$5)-LOG10(L21)))*$A$2,0),0)</f>
        <v>0</v>
      </c>
      <c r="W21" s="11">
        <f>IF((M21&gt;0),ROUND((101+1000*(LOG10($M$5)-LOG10(M21)))*$A$2,0),0)</f>
        <v>0</v>
      </c>
      <c r="X21" s="11">
        <f>IF((N21&gt;0),ROUND((101+1000*(LOG10($N$5)-LOG10(N21)))*$A$2,0),0)</f>
        <v>0</v>
      </c>
      <c r="Y21" s="95">
        <f>SUM(LARGE(O21:X21,1),LARGE(O21:X21,2),LARGE(O21:X21,3),)</f>
        <v>5211</v>
      </c>
    </row>
    <row r="22" spans="1:26" ht="13.8" thickBot="1">
      <c r="A22" s="19">
        <f t="shared" si="1"/>
        <v>16</v>
      </c>
      <c r="B22" s="91" t="s">
        <v>80</v>
      </c>
      <c r="C22" s="13" t="s">
        <v>48</v>
      </c>
      <c r="D22" s="14" t="s">
        <v>49</v>
      </c>
      <c r="E22" s="15">
        <v>8</v>
      </c>
      <c r="F22" s="16"/>
      <c r="G22" s="16">
        <v>16</v>
      </c>
      <c r="H22" s="16">
        <v>16</v>
      </c>
      <c r="I22" s="16"/>
      <c r="J22" s="16"/>
      <c r="K22" s="16"/>
      <c r="L22" s="16"/>
      <c r="M22" s="16"/>
      <c r="N22" s="26"/>
      <c r="O22" s="67">
        <f>IF((E22&gt;0),ROUND((101+1000*(LOG10($E$5)-LOG10(E22)))*$A$2,0),0)</f>
        <v>1385</v>
      </c>
      <c r="P22" s="38">
        <f>IF((F22&gt;0),ROUND((101+1000*(LOG10($F$5)-LOG10(F22)))*$A$2,0),0)</f>
        <v>0</v>
      </c>
      <c r="Q22" s="38">
        <f>IF((G22&gt;0),ROUND((101+1000*(LOG10($G$5)-LOG10(G22)))*$A$2,0),0)</f>
        <v>1229</v>
      </c>
      <c r="R22" s="38">
        <f>IF((H22&gt;0),ROUND((101+1000*(LOG10($H$5)-LOG10(H22)))*$A$2,0),0)</f>
        <v>1675</v>
      </c>
      <c r="S22" s="38">
        <f>IF((I22&gt;0),ROUND((101+1000*(LOG10($I$5)-LOG10(I22)))*$A$2,0),0)</f>
        <v>0</v>
      </c>
      <c r="T22" s="68">
        <f>IF((J22&gt;0),ROUND((101+1000*(LOG10($J$5)-LOG10(J22)))*$A$2,0),0)</f>
        <v>0</v>
      </c>
      <c r="U22" s="63">
        <f>IF((K22&gt;0),ROUND((101+1000*(LOG10($K$5)-LOG10(K22)))*$A$2,0),0)</f>
        <v>0</v>
      </c>
      <c r="V22" s="12">
        <f>IF((L22&gt;0),ROUND((101+1000*(LOG10($L$5)-LOG10(L22)))*$A$2,0),0)</f>
        <v>0</v>
      </c>
      <c r="W22" s="11">
        <f>IF((M22&gt;0),ROUND((101+1000*(LOG10($M$5)-LOG10(M22)))*$A$2,0),0)</f>
        <v>0</v>
      </c>
      <c r="X22" s="11">
        <f>IF((N22&gt;0),ROUND((101+1000*(LOG10($N$5)-LOG10(N22)))*$A$2,0),0)</f>
        <v>0</v>
      </c>
      <c r="Y22" s="95">
        <f>SUM(LARGE(O22:X22,1),LARGE(O22:X22,2),LARGE(O22:X22,3),)</f>
        <v>4289</v>
      </c>
    </row>
    <row r="23" spans="1:26" ht="13.8" thickBot="1">
      <c r="A23" s="19">
        <f t="shared" si="1"/>
        <v>17</v>
      </c>
      <c r="B23" s="91"/>
      <c r="C23" s="13" t="s">
        <v>74</v>
      </c>
      <c r="D23" s="14" t="s">
        <v>73</v>
      </c>
      <c r="E23" s="15"/>
      <c r="F23" s="16"/>
      <c r="G23" s="16"/>
      <c r="H23" s="16">
        <v>7</v>
      </c>
      <c r="I23" s="16"/>
      <c r="J23" s="16"/>
      <c r="K23" s="16"/>
      <c r="L23" s="16"/>
      <c r="M23" s="16"/>
      <c r="N23" s="26"/>
      <c r="O23" s="67">
        <f>IF((E23&gt;0),ROUND((101+1000*(LOG10($E$5)-LOG10(E23)))*$A$2,0),0)</f>
        <v>0</v>
      </c>
      <c r="P23" s="38">
        <f>IF((F23&gt;0),ROUND((101+1000*(LOG10($F$5)-LOG10(F23)))*$A$2,0),0)</f>
        <v>0</v>
      </c>
      <c r="Q23" s="38">
        <f>IF((G23&gt;0),ROUND((101+1000*(LOG10($G$5)-LOG10(G23)))*$A$2,0),0)</f>
        <v>0</v>
      </c>
      <c r="R23" s="38">
        <f>IF((H23&gt;0),ROUND((101+1000*(LOG10($H$5)-LOG10(H23)))*$A$2,0),0)</f>
        <v>4188</v>
      </c>
      <c r="S23" s="38">
        <f>IF((I23&gt;0),ROUND((101+1000*(LOG10($I$5)-LOG10(I23)))*$A$2,0),0)</f>
        <v>0</v>
      </c>
      <c r="T23" s="68">
        <f>IF((J23&gt;0),ROUND((101+1000*(LOG10($J$5)-LOG10(J23)))*$A$2,0),0)</f>
        <v>0</v>
      </c>
      <c r="U23" s="63">
        <f>IF((K23&gt;0),ROUND((101+1000*(LOG10($K$5)-LOG10(K23)))*$A$2,0),0)</f>
        <v>0</v>
      </c>
      <c r="V23" s="12">
        <f>IF((L23&gt;0),ROUND((101+1000*(LOG10($L$5)-LOG10(L23)))*$A$2,0),0)</f>
        <v>0</v>
      </c>
      <c r="W23" s="11">
        <f>IF((M23&gt;0),ROUND((101+1000*(LOG10($M$5)-LOG10(M23)))*$A$2,0),0)</f>
        <v>0</v>
      </c>
      <c r="X23" s="11">
        <f>IF((N23&gt;0),ROUND((101+1000*(LOG10($N$5)-LOG10(N23)))*$A$2,0),0)</f>
        <v>0</v>
      </c>
      <c r="Y23" s="95">
        <f>SUM(LARGE(O23:X23,1),LARGE(O23:X23,2),LARGE(O23:X23,3),)</f>
        <v>4188</v>
      </c>
    </row>
    <row r="24" spans="1:26" ht="13.8" thickBot="1">
      <c r="A24" s="19">
        <f t="shared" si="1"/>
        <v>18</v>
      </c>
      <c r="B24" s="91" t="s">
        <v>84</v>
      </c>
      <c r="C24" s="13" t="s">
        <v>67</v>
      </c>
      <c r="D24" s="14" t="s">
        <v>15</v>
      </c>
      <c r="E24" s="15"/>
      <c r="F24" s="16"/>
      <c r="G24" s="16">
        <v>13</v>
      </c>
      <c r="H24" s="16">
        <v>14</v>
      </c>
      <c r="I24" s="16"/>
      <c r="J24" s="16"/>
      <c r="K24" s="16"/>
      <c r="L24" s="16"/>
      <c r="M24" s="16"/>
      <c r="N24" s="26"/>
      <c r="O24" s="67">
        <f>IF((E24&gt;0),ROUND((101+1000*(LOG10($E$5)-LOG10(E24)))*$A$2,0),0)</f>
        <v>0</v>
      </c>
      <c r="P24" s="38">
        <f>IF((F24&gt;0),ROUND((101+1000*(LOG10($F$5)-LOG10(F24)))*$A$2,0),0)</f>
        <v>0</v>
      </c>
      <c r="Q24" s="38">
        <f>IF((G24&gt;0),ROUND((101+1000*(LOG10($G$5)-LOG10(G24)))*$A$2,0),0)</f>
        <v>1861</v>
      </c>
      <c r="R24" s="38">
        <f>IF((H24&gt;0),ROUND((101+1000*(LOG10($H$5)-LOG10(H24)))*$A$2,0),0)</f>
        <v>2081</v>
      </c>
      <c r="S24" s="38">
        <f>IF((I24&gt;0),ROUND((101+1000*(LOG10($I$5)-LOG10(I24)))*$A$2,0),0)</f>
        <v>0</v>
      </c>
      <c r="T24" s="68">
        <f>IF((J24&gt;0),ROUND((101+1000*(LOG10($J$5)-LOG10(J24)))*$A$2,0),0)</f>
        <v>0</v>
      </c>
      <c r="U24" s="63">
        <f>IF((K24&gt;0),ROUND((101+1000*(LOG10($K$5)-LOG10(K24)))*$A$2,0),0)</f>
        <v>0</v>
      </c>
      <c r="V24" s="12">
        <f>IF((L24&gt;0),ROUND((101+1000*(LOG10($L$5)-LOG10(L24)))*$A$2,0),0)</f>
        <v>0</v>
      </c>
      <c r="W24" s="11">
        <f>IF((M24&gt;0),ROUND((101+1000*(LOG10($M$5)-LOG10(M24)))*$A$2,0),0)</f>
        <v>0</v>
      </c>
      <c r="X24" s="11">
        <f>IF((N24&gt;0),ROUND((101+1000*(LOG10($N$5)-LOG10(N24)))*$A$2,0),0)</f>
        <v>0</v>
      </c>
      <c r="Y24" s="95">
        <f>SUM(LARGE(O24:X24,1),LARGE(O24:X24,2),LARGE(O24:X24,3),)</f>
        <v>3942</v>
      </c>
    </row>
    <row r="25" spans="1:26" ht="13.8" thickBot="1">
      <c r="A25" s="19">
        <f t="shared" si="1"/>
        <v>19</v>
      </c>
      <c r="B25" s="91"/>
      <c r="C25" s="13" t="s">
        <v>66</v>
      </c>
      <c r="D25" s="14" t="s">
        <v>29</v>
      </c>
      <c r="E25" s="15"/>
      <c r="F25" s="16"/>
      <c r="G25" s="16">
        <v>9</v>
      </c>
      <c r="H25" s="16"/>
      <c r="I25" s="16"/>
      <c r="J25" s="16"/>
      <c r="K25" s="16"/>
      <c r="L25" s="16"/>
      <c r="M25" s="16"/>
      <c r="N25" s="26"/>
      <c r="O25" s="67">
        <f>IF((E25&gt;0),ROUND((101+1000*(LOG10($E$5)-LOG10(E25)))*$A$2,0),0)</f>
        <v>0</v>
      </c>
      <c r="P25" s="38">
        <f>IF((F25&gt;0),ROUND((101+1000*(LOG10($F$5)-LOG10(F25)))*$A$2,0),0)</f>
        <v>0</v>
      </c>
      <c r="Q25" s="38">
        <f>IF((G25&gt;0),ROUND((101+1000*(LOG10($G$5)-LOG10(G25)))*$A$2,0),0)</f>
        <v>2979</v>
      </c>
      <c r="R25" s="38">
        <f>IF((H25&gt;0),ROUND((101+1000*(LOG10($H$5)-LOG10(H25)))*$A$2,0),0)</f>
        <v>0</v>
      </c>
      <c r="S25" s="38">
        <f>IF((I25&gt;0),ROUND((101+1000*(LOG10($I$5)-LOG10(I25)))*$A$2,0),0)</f>
        <v>0</v>
      </c>
      <c r="T25" s="68">
        <f>IF((J25&gt;0),ROUND((101+1000*(LOG10($J$5)-LOG10(J25)))*$A$2,0),0)</f>
        <v>0</v>
      </c>
      <c r="U25" s="63">
        <f>IF((K25&gt;0),ROUND((101+1000*(LOG10($K$5)-LOG10(K25)))*$A$2,0),0)</f>
        <v>0</v>
      </c>
      <c r="V25" s="12">
        <f>IF((L25&gt;0),ROUND((101+1000*(LOG10($L$5)-LOG10(L25)))*$A$2,0),0)</f>
        <v>0</v>
      </c>
      <c r="W25" s="11">
        <f>IF((M25&gt;0),ROUND((101+1000*(LOG10($M$5)-LOG10(M25)))*$A$2,0),0)</f>
        <v>0</v>
      </c>
      <c r="X25" s="11">
        <f>IF((N25&gt;0),ROUND((101+1000*(LOG10($N$5)-LOG10(N25)))*$A$2,0),0)</f>
        <v>0</v>
      </c>
      <c r="Y25" s="95">
        <f>SUM(LARGE(O25:X25,1),LARGE(O25:X25,2),LARGE(O25:X25,3),)</f>
        <v>2979</v>
      </c>
    </row>
    <row r="26" spans="1:26" ht="13.8" thickBot="1">
      <c r="A26" s="19">
        <f t="shared" si="1"/>
        <v>20</v>
      </c>
      <c r="B26" s="91"/>
      <c r="C26" s="13" t="s">
        <v>75</v>
      </c>
      <c r="D26" s="14" t="s">
        <v>34</v>
      </c>
      <c r="E26" s="15"/>
      <c r="F26" s="16"/>
      <c r="G26" s="16"/>
      <c r="H26" s="16">
        <v>13</v>
      </c>
      <c r="I26" s="16"/>
      <c r="J26" s="16"/>
      <c r="K26" s="16"/>
      <c r="L26" s="16"/>
      <c r="M26" s="16"/>
      <c r="N26" s="26"/>
      <c r="O26" s="67">
        <f>IF((E26&gt;0),ROUND((101+1000*(LOG10($E$5)-LOG10(E26)))*$A$2,0),0)</f>
        <v>0</v>
      </c>
      <c r="P26" s="38">
        <f>IF((F26&gt;0),ROUND((101+1000*(LOG10($F$5)-LOG10(F26)))*$A$2,0),0)</f>
        <v>0</v>
      </c>
      <c r="Q26" s="38">
        <f>IF((G26&gt;0),ROUND((101+1000*(LOG10($G$5)-LOG10(G26)))*$A$2,0),0)</f>
        <v>0</v>
      </c>
      <c r="R26" s="38">
        <f>IF((H26&gt;0),ROUND((101+1000*(LOG10($H$5)-LOG10(H26)))*$A$2,0),0)</f>
        <v>2306</v>
      </c>
      <c r="S26" s="38">
        <f>IF((I26&gt;0),ROUND((101+1000*(LOG10($I$5)-LOG10(I26)))*$A$2,0),0)</f>
        <v>0</v>
      </c>
      <c r="T26" s="68">
        <f>IF((J26&gt;0),ROUND((101+1000*(LOG10($J$5)-LOG10(J26)))*$A$2,0),0)</f>
        <v>0</v>
      </c>
      <c r="U26" s="63">
        <f>IF((K26&gt;0),ROUND((101+1000*(LOG10($K$5)-LOG10(K26)))*$A$2,0),0)</f>
        <v>0</v>
      </c>
      <c r="V26" s="12">
        <f>IF((L26&gt;0),ROUND((101+1000*(LOG10($L$5)-LOG10(L26)))*$A$2,0),0)</f>
        <v>0</v>
      </c>
      <c r="W26" s="11">
        <f>IF((M26&gt;0),ROUND((101+1000*(LOG10($M$5)-LOG10(M26)))*$A$2,0),0)</f>
        <v>0</v>
      </c>
      <c r="X26" s="11">
        <f>IF((N26&gt;0),ROUND((101+1000*(LOG10($N$5)-LOG10(N26)))*$A$2,0),0)</f>
        <v>0</v>
      </c>
      <c r="Y26" s="95">
        <f>SUM(LARGE(O26:X26,1),LARGE(O26:X26,2),LARGE(O26:X26,3),)</f>
        <v>2306</v>
      </c>
    </row>
    <row r="27" spans="1:26" ht="13.8" thickBot="1">
      <c r="A27" s="19">
        <f t="shared" si="1"/>
        <v>21</v>
      </c>
      <c r="B27" s="91"/>
      <c r="C27" s="94" t="s">
        <v>47</v>
      </c>
      <c r="D27" s="26" t="s">
        <v>19</v>
      </c>
      <c r="E27" s="15"/>
      <c r="F27" s="16"/>
      <c r="G27" s="16">
        <v>12</v>
      </c>
      <c r="H27" s="16"/>
      <c r="I27" s="16"/>
      <c r="J27" s="16"/>
      <c r="K27" s="16"/>
      <c r="L27" s="16"/>
      <c r="M27" s="16"/>
      <c r="N27" s="26"/>
      <c r="O27" s="67">
        <f>IF((E27&gt;0),ROUND((101+1000*(LOG10($E$5)-LOG10(E27)))*$A$2,0),0)</f>
        <v>0</v>
      </c>
      <c r="P27" s="38">
        <f>IF((F27&gt;0),ROUND((101+1000*(LOG10($F$5)-LOG10(F27)))*$A$2,0),0)</f>
        <v>0</v>
      </c>
      <c r="Q27" s="38">
        <f>IF((G27&gt;0),ROUND((101+1000*(LOG10($G$5)-LOG10(G27)))*$A$2,0),0)</f>
        <v>2104</v>
      </c>
      <c r="R27" s="38">
        <f>IF((H27&gt;0),ROUND((101+1000*(LOG10($H$5)-LOG10(H27)))*$A$2,0),0)</f>
        <v>0</v>
      </c>
      <c r="S27" s="38">
        <f>IF((I27&gt;0),ROUND((101+1000*(LOG10($I$5)-LOG10(I27)))*$A$2,0),0)</f>
        <v>0</v>
      </c>
      <c r="T27" s="68">
        <f>IF((J27&gt;0),ROUND((101+1000*(LOG10($J$5)-LOG10(J27)))*$A$2,0),0)</f>
        <v>0</v>
      </c>
      <c r="U27" s="63">
        <f>IF((K27&gt;0),ROUND((101+1000*(LOG10($K$5)-LOG10(K27)))*$A$2,0),0)</f>
        <v>0</v>
      </c>
      <c r="V27" s="12">
        <f>IF((L27&gt;0),ROUND((101+1000*(LOG10($L$5)-LOG10(L27)))*$A$2,0),0)</f>
        <v>0</v>
      </c>
      <c r="W27" s="11">
        <f>IF((M27&gt;0),ROUND((101+1000*(LOG10($M$5)-LOG10(M27)))*$A$2,0),0)</f>
        <v>0</v>
      </c>
      <c r="X27" s="11">
        <f>IF((N27&gt;0),ROUND((101+1000*(LOG10($N$5)-LOG10(N27)))*$A$2,0),0)</f>
        <v>0</v>
      </c>
      <c r="Y27" s="95">
        <f>SUM(LARGE(O27:X27,1),LARGE(O27:X27,2),LARGE(O27:X27,3),)</f>
        <v>2104</v>
      </c>
    </row>
    <row r="28" spans="1:26" ht="13.8" thickBot="1">
      <c r="A28" s="19">
        <f t="shared" si="1"/>
        <v>22</v>
      </c>
      <c r="B28" s="91" t="s">
        <v>85</v>
      </c>
      <c r="C28" s="13" t="s">
        <v>61</v>
      </c>
      <c r="D28" s="14" t="s">
        <v>31</v>
      </c>
      <c r="E28" s="15">
        <v>10</v>
      </c>
      <c r="F28" s="16"/>
      <c r="G28" s="16"/>
      <c r="H28" s="16">
        <v>20</v>
      </c>
      <c r="I28" s="16"/>
      <c r="J28" s="16"/>
      <c r="K28" s="16"/>
      <c r="L28" s="16"/>
      <c r="M28" s="16"/>
      <c r="N28" s="26"/>
      <c r="O28" s="67">
        <f>IF((E28&gt;0),ROUND((101+1000*(LOG10($E$5)-LOG10(E28)))*$A$2,0),0)</f>
        <v>707</v>
      </c>
      <c r="P28" s="38">
        <f>IF((F28&gt;0),ROUND((101+1000*(LOG10($F$5)-LOG10(F28)))*$A$2,0),0)</f>
        <v>0</v>
      </c>
      <c r="Q28" s="38">
        <f>IF((G28&gt;0),ROUND((101+1000*(LOG10($G$5)-LOG10(G28)))*$A$2,0),0)</f>
        <v>0</v>
      </c>
      <c r="R28" s="38">
        <f>IF((H28&gt;0),ROUND((101+1000*(LOG10($H$5)-LOG10(H28)))*$A$2,0),0)</f>
        <v>997</v>
      </c>
      <c r="S28" s="38">
        <f>IF((I28&gt;0),ROUND((101+1000*(LOG10($I$5)-LOG10(I28)))*$A$2,0),0)</f>
        <v>0</v>
      </c>
      <c r="T28" s="68">
        <f>IF((J28&gt;0),ROUND((101+1000*(LOG10($J$5)-LOG10(J28)))*$A$2,0),0)</f>
        <v>0</v>
      </c>
      <c r="U28" s="63">
        <f>IF((K28&gt;0),ROUND((101+1000*(LOG10($K$5)-LOG10(K28)))*$A$2,0),0)</f>
        <v>0</v>
      </c>
      <c r="V28" s="12">
        <f>IF((L28&gt;0),ROUND((101+1000*(LOG10($L$5)-LOG10(L28)))*$A$2,0),0)</f>
        <v>0</v>
      </c>
      <c r="W28" s="11">
        <f>IF((M28&gt;0),ROUND((101+1000*(LOG10($M$5)-LOG10(M28)))*$A$2,0),0)</f>
        <v>0</v>
      </c>
      <c r="X28" s="11">
        <f>IF((N28&gt;0),ROUND((101+1000*(LOG10($N$5)-LOG10(N28)))*$A$2,0),0)</f>
        <v>0</v>
      </c>
      <c r="Y28" s="95">
        <f>SUM(LARGE(O28:X28,1),LARGE(O28:X28,2),LARGE(O28:X28,3),)</f>
        <v>1704</v>
      </c>
    </row>
    <row r="29" spans="1:26" ht="13.8" thickBot="1">
      <c r="A29" s="19">
        <f t="shared" si="1"/>
        <v>23</v>
      </c>
      <c r="B29" s="91"/>
      <c r="C29" s="13" t="s">
        <v>38</v>
      </c>
      <c r="D29" s="14" t="s">
        <v>76</v>
      </c>
      <c r="E29" s="15"/>
      <c r="F29" s="16"/>
      <c r="G29" s="16"/>
      <c r="H29" s="16">
        <v>18</v>
      </c>
      <c r="I29" s="16"/>
      <c r="J29" s="16"/>
      <c r="K29" s="16"/>
      <c r="L29" s="16"/>
      <c r="M29" s="16"/>
      <c r="N29" s="26"/>
      <c r="O29" s="67">
        <f>IF((E29&gt;0),ROUND((101+1000*(LOG10($E$5)-LOG10(E29)))*$A$2,0),0)</f>
        <v>0</v>
      </c>
      <c r="P29" s="38">
        <f>IF((F29&gt;0),ROUND((101+1000*(LOG10($F$5)-LOG10(F29)))*$A$2,0),0)</f>
        <v>0</v>
      </c>
      <c r="Q29" s="38">
        <f>IF((G29&gt;0),ROUND((101+1000*(LOG10($G$5)-LOG10(G29)))*$A$2,0),0)</f>
        <v>0</v>
      </c>
      <c r="R29" s="38">
        <f>IF((H29&gt;0),ROUND((101+1000*(LOG10($H$5)-LOG10(H29)))*$A$2,0),0)</f>
        <v>1317</v>
      </c>
      <c r="S29" s="38">
        <f>IF((I29&gt;0),ROUND((101+1000*(LOG10($I$5)-LOG10(I29)))*$A$2,0),0)</f>
        <v>0</v>
      </c>
      <c r="T29" s="68">
        <f>IF((J29&gt;0),ROUND((101+1000*(LOG10($J$5)-LOG10(J29)))*$A$2,0),0)</f>
        <v>0</v>
      </c>
      <c r="U29" s="63">
        <f>IF((K29&gt;0),ROUND((101+1000*(LOG10($K$5)-LOG10(K29)))*$A$2,0),0)</f>
        <v>0</v>
      </c>
      <c r="V29" s="12">
        <f>IF((L29&gt;0),ROUND((101+1000*(LOG10($L$5)-LOG10(L29)))*$A$2,0),0)</f>
        <v>0</v>
      </c>
      <c r="W29" s="11">
        <f>IF((M29&gt;0),ROUND((101+1000*(LOG10($M$5)-LOG10(M29)))*$A$2,0),0)</f>
        <v>0</v>
      </c>
      <c r="X29" s="11">
        <f>IF((N29&gt;0),ROUND((101+1000*(LOG10($N$5)-LOG10(N29)))*$A$2,0),0)</f>
        <v>0</v>
      </c>
      <c r="Y29" s="95">
        <f>SUM(LARGE(O29:X29,1),LARGE(O29:X29,2),LARGE(O29:X29,3),)</f>
        <v>1317</v>
      </c>
    </row>
    <row r="30" spans="1:26" ht="13.8" thickBot="1">
      <c r="A30" s="19">
        <f t="shared" si="1"/>
        <v>24</v>
      </c>
      <c r="B30" s="91" t="s">
        <v>81</v>
      </c>
      <c r="C30" s="13" t="s">
        <v>66</v>
      </c>
      <c r="D30" s="14" t="s">
        <v>77</v>
      </c>
      <c r="E30" s="15"/>
      <c r="F30" s="16"/>
      <c r="G30" s="16"/>
      <c r="H30" s="16">
        <v>19</v>
      </c>
      <c r="I30" s="16"/>
      <c r="J30" s="16"/>
      <c r="K30" s="16"/>
      <c r="L30" s="16"/>
      <c r="M30" s="16"/>
      <c r="N30" s="26"/>
      <c r="O30" s="67">
        <f>IF((E30&gt;0),ROUND((101+1000*(LOG10($E$5)-LOG10(E30)))*$A$2,0),0)</f>
        <v>0</v>
      </c>
      <c r="P30" s="38">
        <f>IF((F30&gt;0),ROUND((101+1000*(LOG10($F$5)-LOG10(F30)))*$A$2,0),0)</f>
        <v>0</v>
      </c>
      <c r="Q30" s="38">
        <f>IF((G30&gt;0),ROUND((101+1000*(LOG10($G$5)-LOG10(G30)))*$A$2,0),0)</f>
        <v>0</v>
      </c>
      <c r="R30" s="38">
        <f>IF((H30&gt;0),ROUND((101+1000*(LOG10($H$5)-LOG10(H30)))*$A$2,0),0)</f>
        <v>1153</v>
      </c>
      <c r="S30" s="38">
        <f>IF((I30&gt;0),ROUND((101+1000*(LOG10($I$5)-LOG10(I30)))*$A$2,0),0)</f>
        <v>0</v>
      </c>
      <c r="T30" s="68">
        <f>IF((J30&gt;0),ROUND((101+1000*(LOG10($J$5)-LOG10(J30)))*$A$2,0),0)</f>
        <v>0</v>
      </c>
      <c r="U30" s="63">
        <f>IF((K30&gt;0),ROUND((101+1000*(LOG10($K$5)-LOG10(K30)))*$A$2,0),0)</f>
        <v>0</v>
      </c>
      <c r="V30" s="12">
        <f>IF((L30&gt;0),ROUND((101+1000*(LOG10($L$5)-LOG10(L30)))*$A$2,0),0)</f>
        <v>0</v>
      </c>
      <c r="W30" s="11">
        <f>IF((M30&gt;0),ROUND((101+1000*(LOG10($M$5)-LOG10(M30)))*$A$2,0),0)</f>
        <v>0</v>
      </c>
      <c r="X30" s="11">
        <f>IF((N30&gt;0),ROUND((101+1000*(LOG10($N$5)-LOG10(N30)))*$A$2,0),0)</f>
        <v>0</v>
      </c>
      <c r="Y30" s="95">
        <f>SUM(LARGE(O30:X30,1),LARGE(O30:X30,2),LARGE(O30:X30,3),)</f>
        <v>1153</v>
      </c>
    </row>
    <row r="31" spans="1:26" s="8" customFormat="1" ht="13.8" hidden="1" thickBot="1">
      <c r="A31" s="19">
        <f t="shared" si="1"/>
        <v>25</v>
      </c>
      <c r="B31" s="77"/>
      <c r="C31" s="17"/>
      <c r="D31" s="85"/>
      <c r="E31" s="86"/>
      <c r="F31" s="11"/>
      <c r="G31" s="11"/>
      <c r="H31" s="11"/>
      <c r="I31" s="11"/>
      <c r="J31" s="11"/>
      <c r="K31" s="11"/>
      <c r="L31" s="11"/>
      <c r="M31" s="11"/>
      <c r="N31" s="42"/>
      <c r="O31" s="83">
        <f>IF((E31&gt;0),ROUND((101+1000*(LOG10($E$5)-LOG10(E31)))*$A$2,0),0)</f>
        <v>0</v>
      </c>
      <c r="P31" s="43">
        <f>IF((F31&gt;0),ROUND((101+1000*(LOG10($F$5)-LOG10(F31)))*$A$2,0),0)</f>
        <v>0</v>
      </c>
      <c r="Q31" s="43">
        <f>IF((G31&gt;0),ROUND((101+1000*(LOG10($G$5)-LOG10(G31)))*$A$2,0),0)</f>
        <v>0</v>
      </c>
      <c r="R31" s="43">
        <f>IF((H31&gt;0),ROUND((101+1000*(LOG10($H$5)-LOG10(H31)))*$A$2,0),0)</f>
        <v>0</v>
      </c>
      <c r="S31" s="43">
        <f>IF((I31&gt;0),ROUND((101+1000*(LOG10($I$5)-LOG10(I31)))*$A$2,0),0)</f>
        <v>0</v>
      </c>
      <c r="T31" s="84">
        <f>IF((J31&gt;0),ROUND((101+1000*(LOG10($J$5)-LOG10(J31)))*$A$2,0),0)</f>
        <v>0</v>
      </c>
      <c r="U31" s="87">
        <f>IF((K31&gt;0),ROUND((101+1000*(LOG10($K$5)-LOG10(K31)))*$A$2,0),0)</f>
        <v>0</v>
      </c>
      <c r="V31" s="12">
        <f>IF((L31&gt;0),ROUND((101+1000*(LOG10($L$5)-LOG10(L31)))*$A$2,0),0)</f>
        <v>0</v>
      </c>
      <c r="W31" s="11">
        <f>IF((M31&gt;0),ROUND((101+1000*(LOG10($M$5)-LOG10(M31)))*$A$2,0),0)</f>
        <v>0</v>
      </c>
      <c r="X31" s="11">
        <f>IF((N31&gt;0),ROUND((101+1000*(LOG10($N$5)-LOG10(N31)))*$A$2,0),0)</f>
        <v>0</v>
      </c>
      <c r="Y31" s="95">
        <f>SUM(LARGE(O31:X31,1),LARGE(O31:X31,2),LARGE(O31:X31,3),)</f>
        <v>0</v>
      </c>
      <c r="Z31"/>
    </row>
    <row r="32" spans="1:26" s="8" customFormat="1" ht="13.8" hidden="1" thickBot="1">
      <c r="A32" s="19">
        <f t="shared" si="1"/>
        <v>26</v>
      </c>
      <c r="B32" s="78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7"/>
      <c r="O32" s="69">
        <f>IF((E32&gt;0),ROUND((101+1000*(LOG10($E$5)-LOG10(E32)))*$A$2,0),0)</f>
        <v>0</v>
      </c>
      <c r="P32" s="61">
        <f>IF((F32&gt;0),ROUND((101+1000*(LOG10($F$5)-LOG10(F32)))*$A$2,0),0)</f>
        <v>0</v>
      </c>
      <c r="Q32" s="61">
        <f>IF((G32&gt;0),ROUND((101+1000*(LOG10($G$5)-LOG10(G32)))*$A$2,0),0)</f>
        <v>0</v>
      </c>
      <c r="R32" s="61">
        <f>IF((H32&gt;0),ROUND((101+1000*(LOG10($H$5)-LOG10(H32)))*$A$2,0),0)</f>
        <v>0</v>
      </c>
      <c r="S32" s="61">
        <f>IF((I32&gt;0),ROUND((101+1000*(LOG10($I$5)-LOG10(I32)))*$A$2,0),0)</f>
        <v>0</v>
      </c>
      <c r="T32" s="70">
        <f>IF((J32&gt;0),ROUND((101+1000*(LOG10($J$5)-LOG10(J32)))*$A$2,0),0)</f>
        <v>0</v>
      </c>
      <c r="U32" s="64">
        <f>IF((K32&gt;0),ROUND((101+1000*(LOG10($K$5)-LOG10(K32)))*$A$2,0),0)</f>
        <v>0</v>
      </c>
      <c r="V32" s="24">
        <f>IF((L32&gt;0),ROUND((101+1000*(LOG10($L$5)-LOG10(L32)))*$A$2,0),0)</f>
        <v>0</v>
      </c>
      <c r="W32" s="25">
        <f>IF((M32&gt;0),ROUND((101+1000*(LOG10($M$5)-LOG10(M32)))*$A$2,0),0)</f>
        <v>0</v>
      </c>
      <c r="X32" s="25">
        <f>IF((N32&gt;0),ROUND((101+1000*(LOG10($N$5)-LOG10(N32)))*$A$2,0),0)</f>
        <v>0</v>
      </c>
      <c r="Y32" s="95">
        <f>SUM(LARGE(O32:X32,1),LARGE(O32:X32,2),LARGE(O32:X32,3),)</f>
        <v>0</v>
      </c>
      <c r="Z32"/>
    </row>
    <row r="33" spans="1:25" ht="13.8" thickBot="1">
      <c r="A33" s="19">
        <f t="shared" si="1"/>
        <v>27</v>
      </c>
      <c r="B33" s="91" t="s">
        <v>86</v>
      </c>
      <c r="C33" s="13" t="s">
        <v>55</v>
      </c>
      <c r="D33" s="14" t="s">
        <v>54</v>
      </c>
      <c r="E33" s="15"/>
      <c r="F33" s="16"/>
      <c r="G33" s="16">
        <v>17</v>
      </c>
      <c r="H33" s="16"/>
      <c r="I33" s="16"/>
      <c r="J33" s="16"/>
      <c r="K33" s="16"/>
      <c r="L33" s="16"/>
      <c r="M33" s="16"/>
      <c r="N33" s="26"/>
      <c r="O33" s="67">
        <f>IF((E33&gt;0),ROUND((101+1000*(LOG10($E$5)-LOG10(E33)))*$A$2,0),0)</f>
        <v>0</v>
      </c>
      <c r="P33" s="38">
        <f>IF((F33&gt;0),ROUND((101+1000*(LOG10($F$5)-LOG10(F33)))*$A$2,0),0)</f>
        <v>0</v>
      </c>
      <c r="Q33" s="38">
        <f>IF((G33&gt;0),ROUND((101+1000*(LOG10($G$5)-LOG10(G33)))*$A$2,0),0)</f>
        <v>1045</v>
      </c>
      <c r="R33" s="38">
        <f>IF((H33&gt;0),ROUND((101+1000*(LOG10($H$5)-LOG10(H33)))*$A$2,0),0)</f>
        <v>0</v>
      </c>
      <c r="S33" s="38">
        <f>IF((I33&gt;0),ROUND((101+1000*(LOG10($I$5)-LOG10(I33)))*$A$2,0),0)</f>
        <v>0</v>
      </c>
      <c r="T33" s="68">
        <f>IF((J33&gt;0),ROUND((101+1000*(LOG10($J$5)-LOG10(J33)))*$A$2,0),0)</f>
        <v>0</v>
      </c>
      <c r="U33" s="63">
        <f>IF((K33&gt;0),ROUND((101+1000*(LOG10($K$5)-LOG10(K33)))*$A$2,0),0)</f>
        <v>0</v>
      </c>
      <c r="V33" s="12">
        <f>IF((L33&gt;0),ROUND((101+1000*(LOG10($L$5)-LOG10(L33)))*$A$2,0),0)</f>
        <v>0</v>
      </c>
      <c r="W33" s="11">
        <f>IF((M33&gt;0),ROUND((101+1000*(LOG10($M$5)-LOG10(M33)))*$A$2,0),0)</f>
        <v>0</v>
      </c>
      <c r="X33" s="11">
        <f>IF((N33&gt;0),ROUND((101+1000*(LOG10($N$5)-LOG10(N33)))*$A$2,0),0)</f>
        <v>0</v>
      </c>
      <c r="Y33" s="95">
        <f>SUM(LARGE(O33:X33,1),LARGE(O33:X33,2),LARGE(O33:X33,3),)</f>
        <v>1045</v>
      </c>
    </row>
    <row r="34" spans="1:25" ht="13.8" thickBot="1">
      <c r="A34" s="19">
        <f t="shared" si="1"/>
        <v>28</v>
      </c>
      <c r="B34" s="91" t="s">
        <v>82</v>
      </c>
      <c r="C34" s="13" t="s">
        <v>68</v>
      </c>
      <c r="D34" s="14" t="s">
        <v>17</v>
      </c>
      <c r="E34" s="15"/>
      <c r="F34" s="16"/>
      <c r="G34" s="16">
        <v>18</v>
      </c>
      <c r="H34" s="16"/>
      <c r="I34" s="16"/>
      <c r="J34" s="16"/>
      <c r="K34" s="16"/>
      <c r="L34" s="16"/>
      <c r="M34" s="16"/>
      <c r="N34" s="26"/>
      <c r="O34" s="67">
        <f>IF((E34&gt;0),ROUND((101+1000*(LOG10($E$5)-LOG10(E34)))*$A$2,0),0)</f>
        <v>0</v>
      </c>
      <c r="P34" s="38">
        <f>IF((F34&gt;0),ROUND((101+1000*(LOG10($F$5)-LOG10(F34)))*$A$2,0),0)</f>
        <v>0</v>
      </c>
      <c r="Q34" s="38">
        <f>IF((G34&gt;0),ROUND((101+1000*(LOG10($G$5)-LOG10(G34)))*$A$2,0),0)</f>
        <v>871</v>
      </c>
      <c r="R34" s="38">
        <f>IF((H34&gt;0),ROUND((101+1000*(LOG10($H$5)-LOG10(H34)))*$A$2,0),0)</f>
        <v>0</v>
      </c>
      <c r="S34" s="38">
        <f>IF((I34&gt;0),ROUND((101+1000*(LOG10($I$5)-LOG10(I34)))*$A$2,0),0)</f>
        <v>0</v>
      </c>
      <c r="T34" s="68">
        <f>IF((J34&gt;0),ROUND((101+1000*(LOG10($J$5)-LOG10(J34)))*$A$2,0),0)</f>
        <v>0</v>
      </c>
      <c r="U34" s="63">
        <f>IF((K34&gt;0),ROUND((101+1000*(LOG10($K$5)-LOG10(K34)))*$A$2,0),0)</f>
        <v>0</v>
      </c>
      <c r="V34" s="12">
        <f>IF((L34&gt;0),ROUND((101+1000*(LOG10($L$5)-LOG10(L34)))*$A$2,0),0)</f>
        <v>0</v>
      </c>
      <c r="W34" s="11">
        <f>IF((M34&gt;0),ROUND((101+1000*(LOG10($M$5)-LOG10(M34)))*$A$2,0),0)</f>
        <v>0</v>
      </c>
      <c r="X34" s="11">
        <f>IF((N34&gt;0),ROUND((101+1000*(LOG10($N$5)-LOG10(N34)))*$A$2,0),0)</f>
        <v>0</v>
      </c>
      <c r="Y34" s="95">
        <f>SUM(LARGE(O34:X34,1),LARGE(O34:X34,2),LARGE(O34:X34,3),)</f>
        <v>871</v>
      </c>
    </row>
    <row r="35" spans="1:25" ht="13.8" thickBot="1">
      <c r="A35" s="19">
        <f t="shared" si="1"/>
        <v>29</v>
      </c>
      <c r="B35" s="91" t="s">
        <v>87</v>
      </c>
      <c r="C35" s="13" t="s">
        <v>78</v>
      </c>
      <c r="D35" s="14" t="s">
        <v>13</v>
      </c>
      <c r="E35" s="15"/>
      <c r="F35" s="16"/>
      <c r="G35" s="16"/>
      <c r="H35" s="16">
        <v>21</v>
      </c>
      <c r="I35" s="16"/>
      <c r="J35" s="16"/>
      <c r="K35" s="16"/>
      <c r="L35" s="16"/>
      <c r="M35" s="16"/>
      <c r="N35" s="26"/>
      <c r="O35" s="67">
        <f>IF((E35&gt;0),ROUND((101+1000*(LOG10($E$5)-LOG10(E35)))*$A$2,0),0)</f>
        <v>0</v>
      </c>
      <c r="P35" s="38">
        <f>IF((F35&gt;0),ROUND((101+1000*(LOG10($F$5)-LOG10(F35)))*$A$2,0),0)</f>
        <v>0</v>
      </c>
      <c r="Q35" s="38">
        <f>IF((G35&gt;0),ROUND((101+1000*(LOG10($G$5)-LOG10(G35)))*$A$2,0),0)</f>
        <v>0</v>
      </c>
      <c r="R35" s="38">
        <f>IF((H35&gt;0),ROUND((101+1000*(LOG10($H$5)-LOG10(H35)))*$A$2,0),0)</f>
        <v>848</v>
      </c>
      <c r="S35" s="38">
        <f>IF((I35&gt;0),ROUND((101+1000*(LOG10($I$5)-LOG10(I35)))*$A$2,0),0)</f>
        <v>0</v>
      </c>
      <c r="T35" s="68">
        <f>IF((J35&gt;0),ROUND((101+1000*(LOG10($J$5)-LOG10(J35)))*$A$2,0),0)</f>
        <v>0</v>
      </c>
      <c r="U35" s="63">
        <f>IF((K35&gt;0),ROUND((101+1000*(LOG10($K$5)-LOG10(K35)))*$A$2,0),0)</f>
        <v>0</v>
      </c>
      <c r="V35" s="12">
        <f>IF((L35&gt;0),ROUND((101+1000*(LOG10($L$5)-LOG10(L35)))*$A$2,0),0)</f>
        <v>0</v>
      </c>
      <c r="W35" s="11">
        <f>IF((M35&gt;0),ROUND((101+1000*(LOG10($M$5)-LOG10(M35)))*$A$2,0),0)</f>
        <v>0</v>
      </c>
      <c r="X35" s="11">
        <f>IF((N35&gt;0),ROUND((101+1000*(LOG10($N$5)-LOG10(N35)))*$A$2,0),0)</f>
        <v>0</v>
      </c>
      <c r="Y35" s="95">
        <f>SUM(LARGE(O35:X35,1),LARGE(O35:X35,2),LARGE(O35:X35,3),)</f>
        <v>848</v>
      </c>
    </row>
    <row r="36" spans="1:25" ht="13.8" thickBot="1">
      <c r="A36" s="19">
        <f t="shared" si="1"/>
        <v>30</v>
      </c>
      <c r="B36" s="91"/>
      <c r="C36" s="94" t="s">
        <v>52</v>
      </c>
      <c r="D36" s="26" t="s">
        <v>51</v>
      </c>
      <c r="E36" s="15"/>
      <c r="F36" s="16">
        <v>11</v>
      </c>
      <c r="G36" s="16"/>
      <c r="H36" s="16"/>
      <c r="I36" s="16"/>
      <c r="J36" s="16"/>
      <c r="K36" s="16"/>
      <c r="L36" s="16"/>
      <c r="M36" s="16"/>
      <c r="N36" s="26"/>
      <c r="O36" s="67">
        <f>IF((E36&gt;0),ROUND((101+1000*(LOG10($E$5)-LOG10(E36)))*$A$2,0),0)</f>
        <v>0</v>
      </c>
      <c r="P36" s="38">
        <f>IF((F36&gt;0),ROUND((101+1000*(LOG10($F$5)-LOG10(F36)))*$A$2,0),0)</f>
        <v>707</v>
      </c>
      <c r="Q36" s="38">
        <f>IF((G36&gt;0),ROUND((101+1000*(LOG10($G$5)-LOG10(G36)))*$A$2,0),0)</f>
        <v>0</v>
      </c>
      <c r="R36" s="38">
        <f>IF((H36&gt;0),ROUND((101+1000*(LOG10($H$5)-LOG10(H36)))*$A$2,0),0)</f>
        <v>0</v>
      </c>
      <c r="S36" s="38">
        <f>IF((I36&gt;0),ROUND((101+1000*(LOG10($I$5)-LOG10(I36)))*$A$2,0),0)</f>
        <v>0</v>
      </c>
      <c r="T36" s="68">
        <f>IF((J36&gt;0),ROUND((101+1000*(LOG10($J$5)-LOG10(J36)))*$A$2,0),0)</f>
        <v>0</v>
      </c>
      <c r="U36" s="63">
        <f>IF((K36&gt;0),ROUND((101+1000*(LOG10($K$5)-LOG10(K36)))*$A$2,0),0)</f>
        <v>0</v>
      </c>
      <c r="V36" s="12">
        <f>IF((L36&gt;0),ROUND((101+1000*(LOG10($L$5)-LOG10(L36)))*$A$2,0),0)</f>
        <v>0</v>
      </c>
      <c r="W36" s="11">
        <f>IF((M36&gt;0),ROUND((101+1000*(LOG10($M$5)-LOG10(M36)))*$A$2,0),0)</f>
        <v>0</v>
      </c>
      <c r="X36" s="11">
        <f>IF((N36&gt;0),ROUND((101+1000*(LOG10($N$5)-LOG10(N36)))*$A$2,0),0)</f>
        <v>0</v>
      </c>
      <c r="Y36" s="95">
        <f>SUM(LARGE(O36:X36,1),LARGE(O36:X36,2),LARGE(O36:X36,3),)</f>
        <v>707</v>
      </c>
    </row>
    <row r="37" spans="1:25" ht="13.8" thickBot="1">
      <c r="A37" s="19">
        <f t="shared" si="1"/>
        <v>31</v>
      </c>
      <c r="B37" s="91"/>
      <c r="C37" s="13" t="s">
        <v>69</v>
      </c>
      <c r="D37" s="14" t="s">
        <v>40</v>
      </c>
      <c r="E37" s="15"/>
      <c r="F37" s="16"/>
      <c r="G37" s="16">
        <v>19</v>
      </c>
      <c r="H37" s="16"/>
      <c r="I37" s="16"/>
      <c r="J37" s="16"/>
      <c r="K37" s="16"/>
      <c r="L37" s="16"/>
      <c r="M37" s="16"/>
      <c r="N37" s="26"/>
      <c r="O37" s="67">
        <f>IF((E37&gt;0),ROUND((101+1000*(LOG10($E$5)-LOG10(E37)))*$A$2,0),0)</f>
        <v>0</v>
      </c>
      <c r="P37" s="38">
        <f>IF((F37&gt;0),ROUND((101+1000*(LOG10($F$5)-LOG10(F37)))*$A$2,0),0)</f>
        <v>0</v>
      </c>
      <c r="Q37" s="38">
        <f>IF((G37&gt;0),ROUND((101+1000*(LOG10($G$5)-LOG10(G37)))*$A$2,0),0)</f>
        <v>707</v>
      </c>
      <c r="R37" s="38">
        <f>IF((H37&gt;0),ROUND((101+1000*(LOG10($H$5)-LOG10(H37)))*$A$2,0),0)</f>
        <v>0</v>
      </c>
      <c r="S37" s="38">
        <f>IF((I37&gt;0),ROUND((101+1000*(LOG10($I$5)-LOG10(I37)))*$A$2,0),0)</f>
        <v>0</v>
      </c>
      <c r="T37" s="68">
        <f>IF((J37&gt;0),ROUND((101+1000*(LOG10($J$5)-LOG10(J37)))*$A$2,0),0)</f>
        <v>0</v>
      </c>
      <c r="U37" s="63">
        <f>IF((K37&gt;0),ROUND((101+1000*(LOG10($K$5)-LOG10(K37)))*$A$2,0),0)</f>
        <v>0</v>
      </c>
      <c r="V37" s="12">
        <f>IF((L37&gt;0),ROUND((101+1000*(LOG10($L$5)-LOG10(L37)))*$A$2,0),0)</f>
        <v>0</v>
      </c>
      <c r="W37" s="11">
        <f>IF((M37&gt;0),ROUND((101+1000*(LOG10($M$5)-LOG10(M37)))*$A$2,0),0)</f>
        <v>0</v>
      </c>
      <c r="X37" s="11">
        <f>IF((N37&gt;0),ROUND((101+1000*(LOG10($N$5)-LOG10(N37)))*$A$2,0),0)</f>
        <v>0</v>
      </c>
      <c r="Y37" s="95">
        <f>SUM(LARGE(O37:X37,1),LARGE(O37:X37,2),LARGE(O37:X37,3),)</f>
        <v>707</v>
      </c>
    </row>
    <row r="38" spans="1:25" ht="13.8" thickBot="1">
      <c r="A38" s="19"/>
      <c r="B38" s="91"/>
      <c r="C38" s="13"/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26"/>
      <c r="O38" s="67"/>
      <c r="P38" s="38"/>
      <c r="Q38" s="38"/>
      <c r="R38" s="38"/>
      <c r="S38" s="38"/>
      <c r="T38" s="68"/>
      <c r="U38" s="63"/>
      <c r="V38" s="12"/>
      <c r="W38" s="11"/>
      <c r="X38" s="11"/>
      <c r="Y38" s="96"/>
    </row>
    <row r="39" spans="1:25" ht="13.8" thickBot="1">
      <c r="A39" s="19"/>
      <c r="B39" s="91"/>
      <c r="C39" s="13"/>
      <c r="D39" s="14"/>
      <c r="E39" s="15"/>
      <c r="F39" s="16"/>
      <c r="G39" s="16"/>
      <c r="H39" s="16"/>
      <c r="I39" s="16"/>
      <c r="J39" s="16"/>
      <c r="K39" s="16"/>
      <c r="L39" s="16"/>
      <c r="M39" s="16"/>
      <c r="N39" s="26"/>
      <c r="O39" s="67"/>
      <c r="P39" s="38"/>
      <c r="Q39" s="38"/>
      <c r="R39" s="38"/>
      <c r="S39" s="38"/>
      <c r="T39" s="68"/>
      <c r="U39" s="63"/>
      <c r="V39" s="12"/>
      <c r="W39" s="11"/>
      <c r="X39" s="11"/>
      <c r="Y39" s="96"/>
    </row>
    <row r="40" spans="1:25">
      <c r="A40" s="28"/>
      <c r="B40" s="28"/>
      <c r="C40" s="36"/>
      <c r="D40" s="36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30"/>
    </row>
    <row r="60" spans="20:24">
      <c r="T60" s="9"/>
      <c r="U60" s="9"/>
      <c r="V60" s="9"/>
      <c r="W60" s="9"/>
      <c r="X60" s="9"/>
    </row>
  </sheetData>
  <sheetProtection insertRows="0" deleteRows="0" sort="0" autoFilter="0"/>
  <sortState ref="B7:Y38">
    <sortCondition descending="1" ref="Y7:Y38"/>
  </sortState>
  <mergeCells count="1">
    <mergeCell ref="A4:D4"/>
  </mergeCells>
  <pageMargins left="0.23622047244094491" right="0.23622047244094491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Český pohár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Zdeněk Vykydal</dc:creator>
  <cp:lastModifiedBy>Marek Raška</cp:lastModifiedBy>
  <cp:revision>0</cp:revision>
  <cp:lastPrinted>2015-10-24T18:06:15Z</cp:lastPrinted>
  <dcterms:created xsi:type="dcterms:W3CDTF">1998-08-21T10:53:40Z</dcterms:created>
  <dcterms:modified xsi:type="dcterms:W3CDTF">2017-12-02T10:08:35Z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mailSubject">
    <vt:lpwstr>Informace ČWA - podzim</vt:lpwstr>
  </property>
  <property fmtid="{D5CDD505-2E9C-101B-9397-08002B2CF9AE}" pid="3" name="_AuthorEmail">
    <vt:lpwstr>raska@reinvest.cz</vt:lpwstr>
  </property>
  <property fmtid="{D5CDD505-2E9C-101B-9397-08002B2CF9AE}" pid="4" name="_AuthorEmailDisplayName">
    <vt:lpwstr>Ing. Marek Raška</vt:lpwstr>
  </property>
  <property fmtid="{D5CDD505-2E9C-101B-9397-08002B2CF9AE}" pid="5" name="_AdHocReviewCycleID">
    <vt:i4>-2061362358</vt:i4>
  </property>
  <property fmtid="{D5CDD505-2E9C-101B-9397-08002B2CF9AE}" pid="6" name="_ReviewingToolsShownOnce">
    <vt:lpwstr/>
  </property>
</Properties>
</file>