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vel.kamensky\Documents\CWA\2025\"/>
    </mc:Choice>
  </mc:AlternateContent>
  <xr:revisionPtr revIDLastSave="0" documentId="8_{9CC9E2E7-A90B-4F1E-9DD1-B3326EB524BF}" xr6:coauthVersionLast="47" xr6:coauthVersionMax="47" xr10:uidLastSave="{00000000-0000-0000-0000-000000000000}"/>
  <bookViews>
    <workbookView xWindow="-120" yWindow="-120" windowWidth="38640" windowHeight="15720" tabRatio="686" xr2:uid="{00000000-000D-0000-FFFF-FFFF00000000}"/>
  </bookViews>
  <sheets>
    <sheet name="Český pohár" sheetId="54" r:id="rId1"/>
    <sheet name="Pohár ČWA - všichni" sheetId="50" r:id="rId2"/>
    <sheet name="251501-3C" sheetId="46" r:id="rId3"/>
    <sheet name="252117-3M" sheetId="41" r:id="rId4"/>
    <sheet name="252128-3M" sheetId="40" r:id="rId5"/>
    <sheet name="251506-3C" sheetId="53" r:id="rId6"/>
    <sheet name="252206-3M" sheetId="44" r:id="rId7"/>
    <sheet name="251716-3C" sheetId="47" r:id="rId8"/>
    <sheet name="Members" sheetId="48" r:id="rId9"/>
    <sheet name="Categories" sheetId="49" r:id="rId10"/>
  </sheets>
  <definedNames>
    <definedName name="_xlnm._FilterDatabase" localSheetId="0" hidden="1">'Český pohár'!$A$2:$P$38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" i="54" l="1"/>
  <c r="F38" i="54" s="1" a="1"/>
  <c r="F38" i="54" s="1"/>
  <c r="D37" i="54"/>
  <c r="F37" i="54" s="1" a="1"/>
  <c r="F37" i="54" s="1"/>
  <c r="D36" i="54"/>
  <c r="F36" i="54" s="1" a="1"/>
  <c r="F36" i="54" s="1"/>
  <c r="D35" i="54"/>
  <c r="F35" i="54" s="1" a="1"/>
  <c r="F35" i="54" s="1"/>
  <c r="D34" i="54"/>
  <c r="F34" i="54" s="1" a="1"/>
  <c r="F34" i="54" s="1"/>
  <c r="D33" i="54"/>
  <c r="F33" i="54" s="1" a="1"/>
  <c r="F33" i="54" s="1"/>
  <c r="D32" i="54"/>
  <c r="F32" i="54" s="1" a="1"/>
  <c r="F32" i="54" s="1"/>
  <c r="D31" i="54"/>
  <c r="F31" i="54" s="1" a="1"/>
  <c r="F31" i="54" s="1"/>
  <c r="D30" i="54"/>
  <c r="F30" i="54" s="1" a="1"/>
  <c r="F30" i="54" s="1"/>
  <c r="D29" i="54"/>
  <c r="F29" i="54" s="1" a="1"/>
  <c r="F29" i="54" s="1"/>
  <c r="D28" i="54"/>
  <c r="F28" i="54" s="1" a="1"/>
  <c r="F28" i="54" s="1"/>
  <c r="D27" i="54"/>
  <c r="F27" i="54" s="1" a="1"/>
  <c r="F27" i="54" s="1"/>
  <c r="D26" i="54"/>
  <c r="F26" i="54" s="1" a="1"/>
  <c r="F26" i="54" s="1"/>
  <c r="D25" i="54"/>
  <c r="F25" i="54" s="1" a="1"/>
  <c r="F25" i="54" s="1"/>
  <c r="D24" i="54"/>
  <c r="F24" i="54" s="1" a="1"/>
  <c r="F24" i="54" s="1"/>
  <c r="D23" i="54"/>
  <c r="F23" i="54" s="1" a="1"/>
  <c r="F23" i="54" s="1"/>
  <c r="D22" i="54"/>
  <c r="F22" i="54" s="1" a="1"/>
  <c r="F22" i="54" s="1"/>
  <c r="D21" i="54"/>
  <c r="F21" i="54" s="1" a="1"/>
  <c r="F21" i="54" s="1"/>
  <c r="D20" i="54"/>
  <c r="F20" i="54" s="1" a="1"/>
  <c r="F20" i="54" s="1"/>
  <c r="D19" i="54"/>
  <c r="F19" i="54" s="1" a="1"/>
  <c r="F19" i="54" s="1"/>
  <c r="D18" i="54"/>
  <c r="F18" i="54" s="1" a="1"/>
  <c r="F18" i="54" s="1"/>
  <c r="D17" i="54"/>
  <c r="F17" i="54" s="1" a="1"/>
  <c r="F17" i="54" s="1"/>
  <c r="D16" i="54"/>
  <c r="F16" i="54" s="1" a="1"/>
  <c r="F16" i="54" s="1"/>
  <c r="D15" i="54"/>
  <c r="F15" i="54" s="1" a="1"/>
  <c r="F15" i="54" s="1"/>
  <c r="D14" i="54"/>
  <c r="F14" i="54" s="1" a="1"/>
  <c r="F14" i="54" s="1"/>
  <c r="D13" i="54"/>
  <c r="F13" i="54" s="1" a="1"/>
  <c r="F13" i="54" s="1"/>
  <c r="D12" i="54"/>
  <c r="F12" i="54" s="1" a="1"/>
  <c r="F12" i="54" s="1"/>
  <c r="D11" i="54"/>
  <c r="F11" i="54" s="1" a="1"/>
  <c r="F11" i="54" s="1"/>
  <c r="D10" i="54"/>
  <c r="F10" i="54" s="1" a="1"/>
  <c r="F10" i="54" s="1"/>
  <c r="D9" i="54"/>
  <c r="F9" i="54" s="1" a="1"/>
  <c r="F9" i="54" s="1"/>
  <c r="D8" i="54"/>
  <c r="F8" i="54" s="1" a="1"/>
  <c r="F8" i="54" s="1"/>
  <c r="D7" i="54"/>
  <c r="F7" i="54" s="1" a="1"/>
  <c r="F7" i="54" s="1"/>
  <c r="D6" i="54"/>
  <c r="F6" i="54" s="1" a="1"/>
  <c r="F6" i="54" s="1"/>
  <c r="D5" i="54"/>
  <c r="F5" i="54" s="1" a="1"/>
  <c r="F5" i="54" s="1"/>
  <c r="D4" i="54"/>
  <c r="F4" i="54" s="1" a="1"/>
  <c r="F4" i="54" s="1"/>
  <c r="D3" i="54"/>
  <c r="F3" i="54" s="1" a="1"/>
  <c r="F3" i="54" s="1"/>
  <c r="X48" i="50" l="1"/>
  <c r="W48" i="50"/>
  <c r="V48" i="50"/>
  <c r="U48" i="50"/>
  <c r="T48" i="50"/>
  <c r="S48" i="50"/>
  <c r="R48" i="50"/>
  <c r="Q48" i="50"/>
  <c r="P48" i="50"/>
  <c r="O48" i="50"/>
  <c r="X47" i="50"/>
  <c r="W47" i="50"/>
  <c r="V47" i="50"/>
  <c r="U47" i="50"/>
  <c r="T47" i="50"/>
  <c r="S47" i="50"/>
  <c r="R47" i="50"/>
  <c r="Q47" i="50"/>
  <c r="P47" i="50"/>
  <c r="O47" i="50"/>
  <c r="X23" i="50"/>
  <c r="W23" i="50"/>
  <c r="V23" i="50"/>
  <c r="U23" i="50"/>
  <c r="T23" i="50"/>
  <c r="S23" i="50"/>
  <c r="R23" i="50"/>
  <c r="Q23" i="50"/>
  <c r="P23" i="50"/>
  <c r="O23" i="50"/>
  <c r="X19" i="50"/>
  <c r="W19" i="50"/>
  <c r="V19" i="50"/>
  <c r="U19" i="50"/>
  <c r="T19" i="50"/>
  <c r="S19" i="50"/>
  <c r="R19" i="50"/>
  <c r="Q19" i="50"/>
  <c r="P19" i="50"/>
  <c r="O19" i="50"/>
  <c r="X36" i="50"/>
  <c r="W36" i="50"/>
  <c r="V36" i="50"/>
  <c r="U36" i="50"/>
  <c r="T36" i="50"/>
  <c r="S36" i="50"/>
  <c r="R36" i="50"/>
  <c r="Q36" i="50"/>
  <c r="P36" i="50"/>
  <c r="O36" i="50"/>
  <c r="X40" i="50"/>
  <c r="W40" i="50"/>
  <c r="V40" i="50"/>
  <c r="U40" i="50"/>
  <c r="T40" i="50"/>
  <c r="S40" i="50"/>
  <c r="R40" i="50"/>
  <c r="Q40" i="50"/>
  <c r="P40" i="50"/>
  <c r="O40" i="50"/>
  <c r="X18" i="50"/>
  <c r="W18" i="50"/>
  <c r="V18" i="50"/>
  <c r="U18" i="50"/>
  <c r="T18" i="50"/>
  <c r="S18" i="50"/>
  <c r="R18" i="50"/>
  <c r="Q18" i="50"/>
  <c r="P18" i="50"/>
  <c r="O18" i="50"/>
  <c r="X8" i="50"/>
  <c r="W8" i="50"/>
  <c r="V8" i="50"/>
  <c r="U8" i="50"/>
  <c r="T8" i="50"/>
  <c r="S8" i="50"/>
  <c r="R8" i="50"/>
  <c r="Q8" i="50"/>
  <c r="P8" i="50"/>
  <c r="O8" i="50"/>
  <c r="X24" i="50"/>
  <c r="W24" i="50"/>
  <c r="V24" i="50"/>
  <c r="U24" i="50"/>
  <c r="T24" i="50"/>
  <c r="S24" i="50"/>
  <c r="R24" i="50"/>
  <c r="Q24" i="50"/>
  <c r="P24" i="50"/>
  <c r="O24" i="50"/>
  <c r="X33" i="50"/>
  <c r="W33" i="50"/>
  <c r="V33" i="50"/>
  <c r="U33" i="50"/>
  <c r="T33" i="50"/>
  <c r="S33" i="50"/>
  <c r="R33" i="50"/>
  <c r="Q33" i="50"/>
  <c r="P33" i="50"/>
  <c r="O33" i="50"/>
  <c r="X46" i="50"/>
  <c r="W46" i="50"/>
  <c r="V46" i="50"/>
  <c r="U46" i="50"/>
  <c r="T46" i="50"/>
  <c r="S46" i="50"/>
  <c r="R46" i="50"/>
  <c r="Q46" i="50"/>
  <c r="P46" i="50"/>
  <c r="O46" i="50"/>
  <c r="X17" i="50"/>
  <c r="W17" i="50"/>
  <c r="V17" i="50"/>
  <c r="U17" i="50"/>
  <c r="T17" i="50"/>
  <c r="S17" i="50"/>
  <c r="R17" i="50"/>
  <c r="Q17" i="50"/>
  <c r="P17" i="50"/>
  <c r="O17" i="50"/>
  <c r="X42" i="50"/>
  <c r="W42" i="50"/>
  <c r="V42" i="50"/>
  <c r="U42" i="50"/>
  <c r="T42" i="50"/>
  <c r="S42" i="50"/>
  <c r="R42" i="50"/>
  <c r="Q42" i="50"/>
  <c r="P42" i="50"/>
  <c r="O42" i="50"/>
  <c r="X30" i="50"/>
  <c r="W30" i="50"/>
  <c r="V30" i="50"/>
  <c r="U30" i="50"/>
  <c r="T30" i="50"/>
  <c r="S30" i="50"/>
  <c r="R30" i="50"/>
  <c r="Q30" i="50"/>
  <c r="P30" i="50"/>
  <c r="O30" i="50"/>
  <c r="X37" i="50"/>
  <c r="W37" i="50"/>
  <c r="V37" i="50"/>
  <c r="U37" i="50"/>
  <c r="T37" i="50"/>
  <c r="S37" i="50"/>
  <c r="R37" i="50"/>
  <c r="Q37" i="50"/>
  <c r="P37" i="50"/>
  <c r="O37" i="50"/>
  <c r="X25" i="50"/>
  <c r="W25" i="50"/>
  <c r="V25" i="50"/>
  <c r="U25" i="50"/>
  <c r="T25" i="50"/>
  <c r="S25" i="50"/>
  <c r="R25" i="50"/>
  <c r="Q25" i="50"/>
  <c r="P25" i="50"/>
  <c r="O25" i="50"/>
  <c r="X12" i="50"/>
  <c r="W12" i="50"/>
  <c r="V12" i="50"/>
  <c r="U12" i="50"/>
  <c r="T12" i="50"/>
  <c r="S12" i="50"/>
  <c r="R12" i="50"/>
  <c r="Q12" i="50"/>
  <c r="P12" i="50"/>
  <c r="O12" i="50"/>
  <c r="X10" i="50"/>
  <c r="W10" i="50"/>
  <c r="V10" i="50"/>
  <c r="U10" i="50"/>
  <c r="T10" i="50"/>
  <c r="S10" i="50"/>
  <c r="R10" i="50"/>
  <c r="Q10" i="50"/>
  <c r="P10" i="50"/>
  <c r="O10" i="50"/>
  <c r="X41" i="50"/>
  <c r="W41" i="50"/>
  <c r="V41" i="50"/>
  <c r="U41" i="50"/>
  <c r="T41" i="50"/>
  <c r="S41" i="50"/>
  <c r="R41" i="50"/>
  <c r="Q41" i="50"/>
  <c r="P41" i="50"/>
  <c r="O41" i="50"/>
  <c r="X26" i="50"/>
  <c r="W26" i="50"/>
  <c r="V26" i="50"/>
  <c r="U26" i="50"/>
  <c r="T26" i="50"/>
  <c r="S26" i="50"/>
  <c r="R26" i="50"/>
  <c r="Q26" i="50"/>
  <c r="P26" i="50"/>
  <c r="O26" i="50"/>
  <c r="X38" i="50"/>
  <c r="W38" i="50"/>
  <c r="V38" i="50"/>
  <c r="U38" i="50"/>
  <c r="T38" i="50"/>
  <c r="S38" i="50"/>
  <c r="R38" i="50"/>
  <c r="Q38" i="50"/>
  <c r="P38" i="50"/>
  <c r="O38" i="50"/>
  <c r="X44" i="50"/>
  <c r="W44" i="50"/>
  <c r="V44" i="50"/>
  <c r="U44" i="50"/>
  <c r="T44" i="50"/>
  <c r="S44" i="50"/>
  <c r="R44" i="50"/>
  <c r="Q44" i="50"/>
  <c r="P44" i="50"/>
  <c r="O44" i="50"/>
  <c r="X7" i="50"/>
  <c r="W7" i="50"/>
  <c r="V7" i="50"/>
  <c r="U7" i="50"/>
  <c r="T7" i="50"/>
  <c r="S7" i="50"/>
  <c r="R7" i="50"/>
  <c r="Q7" i="50"/>
  <c r="P7" i="50"/>
  <c r="O7" i="50"/>
  <c r="X13" i="50"/>
  <c r="W13" i="50"/>
  <c r="V13" i="50"/>
  <c r="U13" i="50"/>
  <c r="T13" i="50"/>
  <c r="S13" i="50"/>
  <c r="R13" i="50"/>
  <c r="Q13" i="50"/>
  <c r="P13" i="50"/>
  <c r="O13" i="50"/>
  <c r="X31" i="50"/>
  <c r="W31" i="50"/>
  <c r="V31" i="50"/>
  <c r="U31" i="50"/>
  <c r="T31" i="50"/>
  <c r="S31" i="50"/>
  <c r="R31" i="50"/>
  <c r="Q31" i="50"/>
  <c r="P31" i="50"/>
  <c r="O31" i="50"/>
  <c r="X15" i="50"/>
  <c r="W15" i="50"/>
  <c r="V15" i="50"/>
  <c r="U15" i="50"/>
  <c r="T15" i="50"/>
  <c r="S15" i="50"/>
  <c r="R15" i="50"/>
  <c r="Q15" i="50"/>
  <c r="P15" i="50"/>
  <c r="O15" i="50"/>
  <c r="X14" i="50"/>
  <c r="W14" i="50"/>
  <c r="V14" i="50"/>
  <c r="U14" i="50"/>
  <c r="T14" i="50"/>
  <c r="S14" i="50"/>
  <c r="R14" i="50"/>
  <c r="Q14" i="50"/>
  <c r="P14" i="50"/>
  <c r="O14" i="50"/>
  <c r="X22" i="50"/>
  <c r="W22" i="50"/>
  <c r="V22" i="50"/>
  <c r="U22" i="50"/>
  <c r="T22" i="50"/>
  <c r="S22" i="50"/>
  <c r="R22" i="50"/>
  <c r="Q22" i="50"/>
  <c r="P22" i="50"/>
  <c r="O22" i="50"/>
  <c r="X9" i="50"/>
  <c r="W9" i="50"/>
  <c r="V9" i="50"/>
  <c r="U9" i="50"/>
  <c r="T9" i="50"/>
  <c r="S9" i="50"/>
  <c r="R9" i="50"/>
  <c r="Q9" i="50"/>
  <c r="P9" i="50"/>
  <c r="O9" i="50"/>
  <c r="X11" i="50"/>
  <c r="W11" i="50"/>
  <c r="V11" i="50"/>
  <c r="U11" i="50"/>
  <c r="T11" i="50"/>
  <c r="S11" i="50"/>
  <c r="R11" i="50"/>
  <c r="Q11" i="50"/>
  <c r="P11" i="50"/>
  <c r="O11" i="50"/>
  <c r="X20" i="50"/>
  <c r="W20" i="50"/>
  <c r="V20" i="50"/>
  <c r="U20" i="50"/>
  <c r="T20" i="50"/>
  <c r="S20" i="50"/>
  <c r="R20" i="50"/>
  <c r="Q20" i="50"/>
  <c r="P20" i="50"/>
  <c r="O20" i="50"/>
  <c r="X34" i="50"/>
  <c r="W34" i="50"/>
  <c r="V34" i="50"/>
  <c r="U34" i="50"/>
  <c r="T34" i="50"/>
  <c r="S34" i="50"/>
  <c r="R34" i="50"/>
  <c r="Q34" i="50"/>
  <c r="P34" i="50"/>
  <c r="O34" i="50"/>
  <c r="X43" i="50"/>
  <c r="W43" i="50"/>
  <c r="V43" i="50"/>
  <c r="U43" i="50"/>
  <c r="T43" i="50"/>
  <c r="S43" i="50"/>
  <c r="R43" i="50"/>
  <c r="Q43" i="50"/>
  <c r="P43" i="50"/>
  <c r="O43" i="50"/>
  <c r="X32" i="50"/>
  <c r="W32" i="50"/>
  <c r="V32" i="50"/>
  <c r="U32" i="50"/>
  <c r="T32" i="50"/>
  <c r="S32" i="50"/>
  <c r="R32" i="50"/>
  <c r="Q32" i="50"/>
  <c r="P32" i="50"/>
  <c r="O32" i="50"/>
  <c r="X29" i="50"/>
  <c r="W29" i="50"/>
  <c r="V29" i="50"/>
  <c r="U29" i="50"/>
  <c r="T29" i="50"/>
  <c r="S29" i="50"/>
  <c r="R29" i="50"/>
  <c r="Q29" i="50"/>
  <c r="P29" i="50"/>
  <c r="O29" i="50"/>
  <c r="X28" i="50"/>
  <c r="W28" i="50"/>
  <c r="V28" i="50"/>
  <c r="U28" i="50"/>
  <c r="T28" i="50"/>
  <c r="S28" i="50"/>
  <c r="R28" i="50"/>
  <c r="Q28" i="50"/>
  <c r="P28" i="50"/>
  <c r="O28" i="50"/>
  <c r="X21" i="50"/>
  <c r="W21" i="50"/>
  <c r="V21" i="50"/>
  <c r="U21" i="50"/>
  <c r="T21" i="50"/>
  <c r="S21" i="50"/>
  <c r="R21" i="50"/>
  <c r="Q21" i="50"/>
  <c r="P21" i="50"/>
  <c r="O21" i="50"/>
  <c r="X45" i="50"/>
  <c r="W45" i="50"/>
  <c r="V45" i="50"/>
  <c r="U45" i="50"/>
  <c r="T45" i="50"/>
  <c r="S45" i="50"/>
  <c r="R45" i="50"/>
  <c r="Q45" i="50"/>
  <c r="P45" i="50"/>
  <c r="O45" i="50"/>
  <c r="X16" i="50"/>
  <c r="W16" i="50"/>
  <c r="V16" i="50"/>
  <c r="U16" i="50"/>
  <c r="T16" i="50"/>
  <c r="S16" i="50"/>
  <c r="R16" i="50"/>
  <c r="Q16" i="50"/>
  <c r="P16" i="50"/>
  <c r="O16" i="50"/>
  <c r="X35" i="50"/>
  <c r="W35" i="50"/>
  <c r="V35" i="50"/>
  <c r="U35" i="50"/>
  <c r="T35" i="50"/>
  <c r="S35" i="50"/>
  <c r="R35" i="50"/>
  <c r="Q35" i="50"/>
  <c r="P35" i="50"/>
  <c r="O35" i="50"/>
  <c r="X39" i="50"/>
  <c r="W39" i="50"/>
  <c r="V39" i="50"/>
  <c r="U39" i="50"/>
  <c r="T39" i="50"/>
  <c r="S39" i="50"/>
  <c r="R39" i="50"/>
  <c r="Q39" i="50"/>
  <c r="P39" i="50"/>
  <c r="O39" i="50"/>
  <c r="X27" i="50"/>
  <c r="W27" i="50"/>
  <c r="V27" i="50"/>
  <c r="U27" i="50"/>
  <c r="T27" i="50"/>
  <c r="S27" i="50"/>
  <c r="R27" i="50"/>
  <c r="Q27" i="50"/>
  <c r="P27" i="50"/>
  <c r="O27" i="50"/>
  <c r="X5" i="50"/>
  <c r="A4" i="50"/>
  <c r="Y42" i="50" l="1"/>
  <c r="Y46" i="50"/>
  <c r="Y17" i="50"/>
  <c r="Y40" i="50"/>
  <c r="Y47" i="50"/>
  <c r="Y19" i="50"/>
  <c r="Y48" i="50"/>
  <c r="Y36" i="50"/>
  <c r="Y8" i="50"/>
  <c r="Y23" i="50"/>
  <c r="Y18" i="50"/>
  <c r="Y24" i="50"/>
  <c r="Y33" i="50"/>
  <c r="Y27" i="50"/>
  <c r="Y34" i="50"/>
  <c r="Y15" i="50"/>
  <c r="Y25" i="50"/>
  <c r="Y14" i="50"/>
  <c r="Y44" i="50"/>
  <c r="Y12" i="50"/>
  <c r="Y43" i="50"/>
  <c r="Y16" i="50"/>
  <c r="Y32" i="50"/>
  <c r="Y22" i="50"/>
  <c r="Y7" i="50"/>
  <c r="Y35" i="50"/>
  <c r="Y29" i="50"/>
  <c r="Y13" i="50"/>
  <c r="Y41" i="50"/>
  <c r="Y45" i="50"/>
  <c r="Y28" i="50"/>
  <c r="Y11" i="50"/>
  <c r="Y26" i="50"/>
  <c r="Y39" i="50"/>
  <c r="Y21" i="50"/>
  <c r="Y20" i="50"/>
  <c r="Y9" i="50"/>
  <c r="Y31" i="50"/>
  <c r="Y38" i="50"/>
  <c r="Y10" i="50"/>
  <c r="Y37" i="50"/>
  <c r="Y30" i="5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<sst xmlns="http://schemas.openxmlformats.org/spreadsheetml/2006/main" count="843" uniqueCount="402">
  <si>
    <t>Pouze členi</t>
  </si>
  <si>
    <t>Věk min:</t>
  </si>
  <si>
    <t>Rok:</t>
  </si>
  <si>
    <t>created by: Zdeněk Vykydal</t>
  </si>
  <si>
    <t>koeficient pro logaritmické body</t>
  </si>
  <si>
    <t>Věk max:</t>
  </si>
  <si>
    <t>Poč. záv./CTL</t>
  </si>
  <si>
    <t>Poř. celk.</t>
  </si>
  <si>
    <t>Kat.</t>
  </si>
  <si>
    <t xml:space="preserve">Reg. číslo </t>
  </si>
  <si>
    <t>Jméno</t>
  </si>
  <si>
    <t>Poř.</t>
  </si>
  <si>
    <t>Body</t>
  </si>
  <si>
    <t>Celkem</t>
  </si>
  <si>
    <t xml:space="preserve"> 1.-</t>
  </si>
  <si>
    <t>2110-0050</t>
  </si>
  <si>
    <t>Kučera Petr</t>
  </si>
  <si>
    <t xml:space="preserve"> 1.M</t>
  </si>
  <si>
    <t>Kamenský Radim</t>
  </si>
  <si>
    <t xml:space="preserve"> 2.M</t>
  </si>
  <si>
    <t>Král Jiří</t>
  </si>
  <si>
    <t xml:space="preserve"> 3.M</t>
  </si>
  <si>
    <t>2110-0111</t>
  </si>
  <si>
    <t>Skřepek Jan</t>
  </si>
  <si>
    <t xml:space="preserve"> 2.-</t>
  </si>
  <si>
    <t xml:space="preserve"> 1.GM</t>
  </si>
  <si>
    <t>Pospíšil Martin</t>
  </si>
  <si>
    <t xml:space="preserve"> 2.GM</t>
  </si>
  <si>
    <t>7019-0144</t>
  </si>
  <si>
    <t>Hrubý Pavel</t>
  </si>
  <si>
    <t xml:space="preserve"> 4.M</t>
  </si>
  <si>
    <t>2001-0086</t>
  </si>
  <si>
    <t>Kamenský Pavel</t>
  </si>
  <si>
    <t xml:space="preserve"> 3.GM</t>
  </si>
  <si>
    <t>Hnitka Martin</t>
  </si>
  <si>
    <t xml:space="preserve"> 4.GM</t>
  </si>
  <si>
    <t>2110-0124</t>
  </si>
  <si>
    <t>Vrána Petr</t>
  </si>
  <si>
    <t xml:space="preserve"> 3.-</t>
  </si>
  <si>
    <t>Dlouhá Martina</t>
  </si>
  <si>
    <t xml:space="preserve"> 5.GM</t>
  </si>
  <si>
    <t>1503-0181</t>
  </si>
  <si>
    <t>Hrubá Dagmar</t>
  </si>
  <si>
    <t>1503-0180</t>
  </si>
  <si>
    <t>Hrubý Roman</t>
  </si>
  <si>
    <t>2405-0133</t>
  </si>
  <si>
    <t>Mielec Lubomír</t>
  </si>
  <si>
    <t>Dolejš Rudolf</t>
  </si>
  <si>
    <t>Hromádka Josef</t>
  </si>
  <si>
    <t>Starobrno Cup</t>
  </si>
  <si>
    <t>Ski regata</t>
  </si>
  <si>
    <t>Štrambach Ladislav</t>
  </si>
  <si>
    <t>CZE 15</t>
  </si>
  <si>
    <t>CZE 78</t>
  </si>
  <si>
    <t>CZE 21</t>
  </si>
  <si>
    <t>CZE 19</t>
  </si>
  <si>
    <t>CZE 113</t>
  </si>
  <si>
    <t>CZE 125</t>
  </si>
  <si>
    <t>CZE 25</t>
  </si>
  <si>
    <t>CZE 31</t>
  </si>
  <si>
    <t>CZE 45</t>
  </si>
  <si>
    <t>CZE 8</t>
  </si>
  <si>
    <t>CZE 138</t>
  </si>
  <si>
    <t>M</t>
  </si>
  <si>
    <t>Toth Martin</t>
  </si>
  <si>
    <t>Hrdina Patrik</t>
  </si>
  <si>
    <t>F</t>
  </si>
  <si>
    <t>Loužek Karel</t>
  </si>
  <si>
    <t>Štěpánková Markéta</t>
  </si>
  <si>
    <t>Netík Pavel</t>
  </si>
  <si>
    <t>Piňosová Kristýna</t>
  </si>
  <si>
    <t>Zíma Jakub</t>
  </si>
  <si>
    <t>Muži</t>
  </si>
  <si>
    <t>Ženy</t>
  </si>
  <si>
    <t>Pořadí</t>
  </si>
  <si>
    <t>Min</t>
  </si>
  <si>
    <t>Max</t>
  </si>
  <si>
    <t>Zkratka</t>
  </si>
  <si>
    <t>Kategorie</t>
  </si>
  <si>
    <t>-</t>
  </si>
  <si>
    <t>GM</t>
  </si>
  <si>
    <t>Grand Master</t>
  </si>
  <si>
    <t>1402-0398</t>
  </si>
  <si>
    <t xml:space="preserve"> 6.GM</t>
  </si>
  <si>
    <t xml:space="preserve"> 4.-</t>
  </si>
  <si>
    <t xml:space="preserve"> 5.-</t>
  </si>
  <si>
    <t>N</t>
  </si>
  <si>
    <t>1503-0186</t>
  </si>
  <si>
    <t>Štěpánek Jiří</t>
  </si>
  <si>
    <t>Loužek Štěpán</t>
  </si>
  <si>
    <t>Baštářová Veronika</t>
  </si>
  <si>
    <t>Loos Jiří</t>
  </si>
  <si>
    <t>CZE 53</t>
  </si>
  <si>
    <t>2204-0021</t>
  </si>
  <si>
    <t>Chalupníková Klára</t>
  </si>
  <si>
    <t>Kaczur Aleš</t>
  </si>
  <si>
    <t>2110-0225</t>
  </si>
  <si>
    <t>CZE 67</t>
  </si>
  <si>
    <t>CZE 34</t>
  </si>
  <si>
    <t>CZE 88</t>
  </si>
  <si>
    <t xml:space="preserve"> 6.-</t>
  </si>
  <si>
    <t>Řezníček Tomáš</t>
  </si>
  <si>
    <t>Nosková Klára</t>
  </si>
  <si>
    <t>Bém Stanislav</t>
  </si>
  <si>
    <t>Králová Lucie</t>
  </si>
  <si>
    <t>CZE 60</t>
  </si>
  <si>
    <t>2110-0149</t>
  </si>
  <si>
    <t>Marek Michal</t>
  </si>
  <si>
    <t>CZE 37</t>
  </si>
  <si>
    <t>2110-0168</t>
  </si>
  <si>
    <t>Sidor Ladislav</t>
  </si>
  <si>
    <t>2110-0230</t>
  </si>
  <si>
    <t>CZE 251</t>
  </si>
  <si>
    <t>2001-0223</t>
  </si>
  <si>
    <t>CZE 33</t>
  </si>
  <si>
    <t>1503-0337</t>
  </si>
  <si>
    <t>Rott Petr</t>
  </si>
  <si>
    <t>CZE 94</t>
  </si>
  <si>
    <t>1503-0219</t>
  </si>
  <si>
    <t>Stránský Martin</t>
  </si>
  <si>
    <t>1705-0074</t>
  </si>
  <si>
    <t xml:space="preserve"> 7.-</t>
  </si>
  <si>
    <t>Štěpánek Jakub</t>
  </si>
  <si>
    <t>Piňos Jindřich</t>
  </si>
  <si>
    <t>Kaczur Vojtěch</t>
  </si>
  <si>
    <t>Mastník Štěpán</t>
  </si>
  <si>
    <t>Haken Vladimír</t>
  </si>
  <si>
    <t xml:space="preserve">2* 2 2 2 1 </t>
  </si>
  <si>
    <t>2101-0375</t>
  </si>
  <si>
    <t>1705-0182</t>
  </si>
  <si>
    <t>Hasman Radim</t>
  </si>
  <si>
    <t>CZE 195</t>
  </si>
  <si>
    <t>7019-0359</t>
  </si>
  <si>
    <t>CZE 62</t>
  </si>
  <si>
    <t>1524-0010</t>
  </si>
  <si>
    <t>Kacálek Zdeněk</t>
  </si>
  <si>
    <t xml:space="preserve">1 1 1 </t>
  </si>
  <si>
    <t>CZE 134</t>
  </si>
  <si>
    <t>1402-0460</t>
  </si>
  <si>
    <t>CZE 76</t>
  </si>
  <si>
    <t>7019-0076</t>
  </si>
  <si>
    <t>Raška Marek</t>
  </si>
  <si>
    <t xml:space="preserve">2 1 4 </t>
  </si>
  <si>
    <t>CZE 42</t>
  </si>
  <si>
    <t>1705-0222</t>
  </si>
  <si>
    <t>Dokoupilová Tereza</t>
  </si>
  <si>
    <t>Sladký Martin</t>
  </si>
  <si>
    <t>Rašková Adéla</t>
  </si>
  <si>
    <t>Štěpánková Jana</t>
  </si>
  <si>
    <t>Sehnal Pavel</t>
  </si>
  <si>
    <t>Chalupníková Kristýna</t>
  </si>
  <si>
    <t>Sehnalová Nicola</t>
  </si>
  <si>
    <t>Loužek Albert</t>
  </si>
  <si>
    <t>Neckář</t>
  </si>
  <si>
    <t>Slívová Jana</t>
  </si>
  <si>
    <t>Slíva Martin</t>
  </si>
  <si>
    <t>Štěpánková Kristýna</t>
  </si>
  <si>
    <t>Zima Daniel</t>
  </si>
  <si>
    <t>Michalík Marek</t>
  </si>
  <si>
    <t>Verl Jan</t>
  </si>
  <si>
    <t>Roušal Jaroslav</t>
  </si>
  <si>
    <t>Šercl Ondřej</t>
  </si>
  <si>
    <t>Sadílek Adam</t>
  </si>
  <si>
    <t>Drda David</t>
  </si>
  <si>
    <t>Křenek Marek</t>
  </si>
  <si>
    <t>U17M</t>
  </si>
  <si>
    <t>Štěpánek Jan</t>
  </si>
  <si>
    <t>Sadílková Nela</t>
  </si>
  <si>
    <t>Zímová Martina</t>
  </si>
  <si>
    <t>Bauerová Ina</t>
  </si>
  <si>
    <t>Lojínová Alexandra</t>
  </si>
  <si>
    <t>Procházka Marek</t>
  </si>
  <si>
    <t>Bauerová Anna</t>
  </si>
  <si>
    <t>Polívková Adéla</t>
  </si>
  <si>
    <t>Hejralová Regina</t>
  </si>
  <si>
    <t>Quittnerová Nicol</t>
  </si>
  <si>
    <t>Quittnerová Natálie</t>
  </si>
  <si>
    <t>Roušal Jakub</t>
  </si>
  <si>
    <t>Hasman Janek</t>
  </si>
  <si>
    <t>Pajerová Kateřina</t>
  </si>
  <si>
    <t>Fabiszová</t>
  </si>
  <si>
    <t>Hegerová Julie</t>
  </si>
  <si>
    <t>Hegerová Naďa</t>
  </si>
  <si>
    <t>Burda František</t>
  </si>
  <si>
    <t xml:space="preserve">1 1 1 1 4* </t>
  </si>
  <si>
    <t xml:space="preserve">3* 3 3 3 3 </t>
  </si>
  <si>
    <t xml:space="preserve">5* 4 4 4 2 </t>
  </si>
  <si>
    <t xml:space="preserve">4 5 6* 6 6 </t>
  </si>
  <si>
    <t xml:space="preserve">7* 6 5 5 7 </t>
  </si>
  <si>
    <t xml:space="preserve">6 8* 7 7 5 </t>
  </si>
  <si>
    <t xml:space="preserve">9 7 8 8 DNF* </t>
  </si>
  <si>
    <t xml:space="preserve">8 9 10* 10 8 </t>
  </si>
  <si>
    <t xml:space="preserve">10* 10 9 9 9 </t>
  </si>
  <si>
    <t>Veteran Cup</t>
  </si>
  <si>
    <t>CZE 105</t>
  </si>
  <si>
    <t>2001-0244</t>
  </si>
  <si>
    <t xml:space="preserve">2 3 2 </t>
  </si>
  <si>
    <t xml:space="preserve">3 2 3 </t>
  </si>
  <si>
    <t xml:space="preserve">4 4 7 </t>
  </si>
  <si>
    <t xml:space="preserve">5 6 4 </t>
  </si>
  <si>
    <t xml:space="preserve">7 5 5 </t>
  </si>
  <si>
    <t xml:space="preserve">6 7 6 </t>
  </si>
  <si>
    <t xml:space="preserve">8 DNS DNC </t>
  </si>
  <si>
    <t xml:space="preserve">9 DNS DNC </t>
  </si>
  <si>
    <t>Mohelnická regata</t>
  </si>
  <si>
    <t xml:space="preserve">1 1 1 1 2* 2 </t>
  </si>
  <si>
    <t xml:space="preserve">2* 2 2 2 1 1 </t>
  </si>
  <si>
    <t xml:space="preserve">6* 3 3 3 3 3 </t>
  </si>
  <si>
    <t xml:space="preserve">3 4 5* 4 4 4 </t>
  </si>
  <si>
    <t xml:space="preserve">4 8* 6 7 5 6 </t>
  </si>
  <si>
    <t xml:space="preserve">8* 6 4 5 6 7 </t>
  </si>
  <si>
    <t xml:space="preserve">5 5 7 6 7 8* </t>
  </si>
  <si>
    <t xml:space="preserve">7 7 8* 8 8 5 </t>
  </si>
  <si>
    <t>Lucky regata</t>
  </si>
  <si>
    <t xml:space="preserve">2* 1 1 1 1 2 </t>
  </si>
  <si>
    <t xml:space="preserve">1 2 3* 2 2 1 </t>
  </si>
  <si>
    <t xml:space="preserve">3 3 4* 3 4 3 </t>
  </si>
  <si>
    <t>CZE 57</t>
  </si>
  <si>
    <t>1503-0166</t>
  </si>
  <si>
    <t>Ouřada Jaroslav</t>
  </si>
  <si>
    <t xml:space="preserve">5* 4 2 4 3 4 </t>
  </si>
  <si>
    <t xml:space="preserve">4 5 5 5 5 DNS* </t>
  </si>
  <si>
    <t>CZE 6</t>
  </si>
  <si>
    <t>9999-0260</t>
  </si>
  <si>
    <t>Hrubý Jiří</t>
  </si>
  <si>
    <t xml:space="preserve">6 DNF* DNS DNS DNC DNS </t>
  </si>
  <si>
    <t xml:space="preserve">DNF* DNC DNS DNS DNC DNS </t>
  </si>
  <si>
    <t>Sdružený krajský přebor</t>
  </si>
  <si>
    <t xml:space="preserve">1* 1 1 1 1 </t>
  </si>
  <si>
    <t xml:space="preserve">2 2 2 2 3* </t>
  </si>
  <si>
    <t xml:space="preserve">6* 4 5 4 2 </t>
  </si>
  <si>
    <t xml:space="preserve">3 3 3 6 DNF* </t>
  </si>
  <si>
    <t>CZE 86</t>
  </si>
  <si>
    <t>1526-0044</t>
  </si>
  <si>
    <t>Mrůzek Pavel</t>
  </si>
  <si>
    <t xml:space="preserve">4 DNF* 7 3 4 </t>
  </si>
  <si>
    <t>CZE 1</t>
  </si>
  <si>
    <t>1402-0367</t>
  </si>
  <si>
    <t>Šplíchal Marek</t>
  </si>
  <si>
    <t xml:space="preserve">7 5 8* 7 6 </t>
  </si>
  <si>
    <t xml:space="preserve">10 DNS* 6 5 5 </t>
  </si>
  <si>
    <t xml:space="preserve">DNS* DNS 4 DNF DNC </t>
  </si>
  <si>
    <t xml:space="preserve">5 DNS* DNC DNC DNC </t>
  </si>
  <si>
    <t>1607-0312</t>
  </si>
  <si>
    <t xml:space="preserve">8 DNS* 9 DNC DNC </t>
  </si>
  <si>
    <t xml:space="preserve">9 DNS* DNC DNC DNC </t>
  </si>
  <si>
    <t>CZE 777</t>
  </si>
  <si>
    <t>7019-0303</t>
  </si>
  <si>
    <t xml:space="preserve">1 3 2 </t>
  </si>
  <si>
    <t>NED 52</t>
  </si>
  <si>
    <t>9912-0054</t>
  </si>
  <si>
    <t>van der Meer Hidde</t>
  </si>
  <si>
    <t xml:space="preserve">4 5 1 </t>
  </si>
  <si>
    <t>CZE 13</t>
  </si>
  <si>
    <t>1503-0292</t>
  </si>
  <si>
    <t>Koblasa David</t>
  </si>
  <si>
    <t xml:space="preserve">3 2 5 </t>
  </si>
  <si>
    <t>CZE 43</t>
  </si>
  <si>
    <t>9999-0732</t>
  </si>
  <si>
    <t xml:space="preserve">6 6 3 </t>
  </si>
  <si>
    <t>CZE 785</t>
  </si>
  <si>
    <t>1705-0164</t>
  </si>
  <si>
    <t xml:space="preserve">5 4 7 </t>
  </si>
  <si>
    <t xml:space="preserve">7 8 6 </t>
  </si>
  <si>
    <t xml:space="preserve">9 7 8 </t>
  </si>
  <si>
    <t xml:space="preserve">10 9 9 </t>
  </si>
  <si>
    <t xml:space="preserve">8 10 11 </t>
  </si>
  <si>
    <t xml:space="preserve">11 11 10 </t>
  </si>
  <si>
    <t>CZE 4</t>
  </si>
  <si>
    <t>7019-0412</t>
  </si>
  <si>
    <t xml:space="preserve">13 12 14 </t>
  </si>
  <si>
    <t>CZE 63</t>
  </si>
  <si>
    <t>1705-0090</t>
  </si>
  <si>
    <t xml:space="preserve">14 14 12 </t>
  </si>
  <si>
    <t>CZE 93</t>
  </si>
  <si>
    <t xml:space="preserve">12 15 15 </t>
  </si>
  <si>
    <t xml:space="preserve">16 16 13 </t>
  </si>
  <si>
    <t>CZE 10</t>
  </si>
  <si>
    <t>1130-0115</t>
  </si>
  <si>
    <t>Kuchař Jan</t>
  </si>
  <si>
    <t xml:space="preserve">15 17 16 </t>
  </si>
  <si>
    <t>CZE 14</t>
  </si>
  <si>
    <t>1503-0210</t>
  </si>
  <si>
    <t>Koblasa Lukáš</t>
  </si>
  <si>
    <t xml:space="preserve">18 13 DNC </t>
  </si>
  <si>
    <t xml:space="preserve">19 18 DNC </t>
  </si>
  <si>
    <t>CZE 29</t>
  </si>
  <si>
    <t>1402-0473</t>
  </si>
  <si>
    <t>König Josef</t>
  </si>
  <si>
    <t xml:space="preserve">17 DNF DNC </t>
  </si>
  <si>
    <t xml:space="preserve">20 19 DNC </t>
  </si>
  <si>
    <t xml:space="preserve"> 7.GM</t>
  </si>
  <si>
    <t xml:space="preserve"> 8.-</t>
  </si>
  <si>
    <t xml:space="preserve"> 9.-</t>
  </si>
  <si>
    <t>L</t>
  </si>
  <si>
    <t>Legend</t>
  </si>
  <si>
    <t>Senior Plus</t>
  </si>
  <si>
    <t xml:space="preserve"> 1.L</t>
  </si>
  <si>
    <t xml:space="preserve"> 2.L</t>
  </si>
  <si>
    <t xml:space="preserve"> 3.L</t>
  </si>
  <si>
    <t xml:space="preserve"> 4.L</t>
  </si>
  <si>
    <t xml:space="preserve"> 5.L</t>
  </si>
  <si>
    <t xml:space="preserve"> 6.L</t>
  </si>
  <si>
    <t xml:space="preserve"> 7.L</t>
  </si>
  <si>
    <t xml:space="preserve"> 8.L</t>
  </si>
  <si>
    <t xml:space="preserve"> 9.L</t>
  </si>
  <si>
    <t xml:space="preserve"> 10.L</t>
  </si>
  <si>
    <t xml:space="preserve"> 11.L</t>
  </si>
  <si>
    <t xml:space="preserve"> 12.L</t>
  </si>
  <si>
    <t>Pohár Vysočiny
10.05.2025 - 252001</t>
  </si>
  <si>
    <t>Věstonická Venuše
17.05.2025 - 252113</t>
  </si>
  <si>
    <t>Vítr z vinohradů
06.09.2025 - 252155</t>
  </si>
  <si>
    <t>Senior Cup
19.09.2025 - 251509</t>
  </si>
  <si>
    <t>Radim Kamenský</t>
  </si>
  <si>
    <t>(1.)</t>
  </si>
  <si>
    <t>(1.)*</t>
  </si>
  <si>
    <t>Petr Kučera</t>
  </si>
  <si>
    <t>(2.)</t>
  </si>
  <si>
    <t>(4.)*</t>
  </si>
  <si>
    <t>Jiří Král</t>
  </si>
  <si>
    <t>(3.)</t>
  </si>
  <si>
    <t>(3.)*</t>
  </si>
  <si>
    <t>(4.)</t>
  </si>
  <si>
    <t>Pavel Hrubý</t>
  </si>
  <si>
    <t>(5.)</t>
  </si>
  <si>
    <t>(5.)*</t>
  </si>
  <si>
    <t>(7.)</t>
  </si>
  <si>
    <t>(6.)</t>
  </si>
  <si>
    <t>Pavel Kamenský</t>
  </si>
  <si>
    <t>(7.)*</t>
  </si>
  <si>
    <t>(8.)</t>
  </si>
  <si>
    <t>(14.)</t>
  </si>
  <si>
    <t>Martin Pospíšil</t>
  </si>
  <si>
    <t>(-)*</t>
  </si>
  <si>
    <t>Martin Hnitka</t>
  </si>
  <si>
    <t>(9.)</t>
  </si>
  <si>
    <t>(13.)</t>
  </si>
  <si>
    <t>Petr Vrána</t>
  </si>
  <si>
    <t>(10.)*</t>
  </si>
  <si>
    <t>(11.)</t>
  </si>
  <si>
    <t>Martina Dlouhá</t>
  </si>
  <si>
    <t>(-)</t>
  </si>
  <si>
    <t>(10.)</t>
  </si>
  <si>
    <t>Jana Slívová</t>
  </si>
  <si>
    <t>Jakub Slíva</t>
  </si>
  <si>
    <t>Jan Skřepek</t>
  </si>
  <si>
    <t>David Koblasa</t>
  </si>
  <si>
    <t>Michal Marek</t>
  </si>
  <si>
    <t>(12.)</t>
  </si>
  <si>
    <t>(17.)</t>
  </si>
  <si>
    <t>Jiří Loos</t>
  </si>
  <si>
    <t>(16.)</t>
  </si>
  <si>
    <t>Josef König</t>
  </si>
  <si>
    <t>Rudolf Dolejš</t>
  </si>
  <si>
    <t>Roman Hrubý</t>
  </si>
  <si>
    <t>(21.)</t>
  </si>
  <si>
    <t>Petr Kalabis</t>
  </si>
  <si>
    <t>Martin Slíva</t>
  </si>
  <si>
    <t>Lubomír Mielec</t>
  </si>
  <si>
    <t>(23.)</t>
  </si>
  <si>
    <t>Ladislav Štrambach</t>
  </si>
  <si>
    <t>(22.)</t>
  </si>
  <si>
    <t>Zdeněk Kacálek</t>
  </si>
  <si>
    <t>(15.)</t>
  </si>
  <si>
    <t>Jaroslav Ouřada</t>
  </si>
  <si>
    <t>(18.)</t>
  </si>
  <si>
    <t>Petr Rott</t>
  </si>
  <si>
    <t>(19.)</t>
  </si>
  <si>
    <t>Petr Drahorád</t>
  </si>
  <si>
    <t>(20.)</t>
  </si>
  <si>
    <t>Tomáš Řezníček</t>
  </si>
  <si>
    <t>Pavel Mrůzek</t>
  </si>
  <si>
    <t>(24.)</t>
  </si>
  <si>
    <t>Marek Dvořák</t>
  </si>
  <si>
    <t>(25.)</t>
  </si>
  <si>
    <t>Josef Hromádka</t>
  </si>
  <si>
    <t>(26.)</t>
  </si>
  <si>
    <t>Ladislav Sidor</t>
  </si>
  <si>
    <t>Petr Tikal</t>
  </si>
  <si>
    <t>(27.)</t>
  </si>
  <si>
    <t>Josef Městka</t>
  </si>
  <si>
    <t>(28.)</t>
  </si>
  <si>
    <t>Karel Loužek</t>
  </si>
  <si>
    <t>Dagmar Hrubá</t>
  </si>
  <si>
    <t>(29.)</t>
  </si>
  <si>
    <t>Jiří Hrubý</t>
  </si>
  <si>
    <t>(30.)</t>
  </si>
  <si>
    <t>Ročník</t>
  </si>
  <si>
    <t>Věk</t>
  </si>
  <si>
    <t>M/F</t>
  </si>
  <si>
    <t>Poř.k.</t>
  </si>
  <si>
    <t>Český pohár Raceboard - 2025</t>
  </si>
  <si>
    <t xml:space="preserve"> 13.L</t>
  </si>
  <si>
    <t xml:space="preserve"> 10.-</t>
  </si>
  <si>
    <t xml:space="preserve"> 11.-</t>
  </si>
  <si>
    <t xml:space="preserve"> 14.L</t>
  </si>
  <si>
    <t xml:space="preserve"> 8.GM</t>
  </si>
  <si>
    <t xml:space="preserve"> 12.-</t>
  </si>
  <si>
    <t xml:space="preserve"> 15.L</t>
  </si>
  <si>
    <t xml:space="preserve"> 9.GM</t>
  </si>
  <si>
    <t xml:space="preserve"> 10.GM</t>
  </si>
  <si>
    <t xml:space="preserve"> 13.-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</si>
</sst>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rgb="FF000000"/>
      <name val="Arial CE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 CE"/>
      <family val="2"/>
      <charset val="238"/>
    </font>
    <font>
      <sz val="8"/>
      <color rgb="FF0000FF"/>
      <name val="Arial CE"/>
      <family val="2"/>
      <charset val="238"/>
    </font>
    <font>
      <b/>
      <sz val="10"/>
      <color rgb="FF000000"/>
      <name val="Arial CE"/>
      <family val="2"/>
      <charset val="238"/>
    </font>
    <font>
      <sz val="8"/>
      <color rgb="FF000000"/>
      <name val="Arial CE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rgb="FF000000"/>
      <name val="Calibri"/>
    </font>
    <font>
      <sz val="10"/>
      <color rgb="FF000000"/>
      <name val="Arial CE"/>
      <family val="2"/>
      <charset val="238"/>
    </font>
    <font>
      <sz val="11"/>
      <color rgb="FF000000"/>
      <name val="Calibri"/>
      <charset val="1"/>
    </font>
    <font>
      <u/>
      <sz val="11"/>
      <color rgb="FF0000FF"/>
      <name val="Calibri"/>
    </font>
    <font>
      <b/>
      <u/>
      <sz val="11"/>
      <color rgb="FF0000FF"/>
      <name val="Calibri"/>
    </font>
    <font>
      <b/>
      <sz val="11"/>
      <color rgb="FF000000"/>
      <name val="Calibri"/>
    </font>
    <font>
      <b/>
      <sz val="14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7">
    <xf numFmtId="0" fontId="0" fillId="0" borderId="0"/>
    <xf numFmtId="0" fontId="8" fillId="0" borderId="1"/>
    <xf numFmtId="0" fontId="9" fillId="0" borderId="1"/>
    <xf numFmtId="0" fontId="9" fillId="0" borderId="1"/>
    <xf numFmtId="0" fontId="10" fillId="0" borderId="1"/>
    <xf numFmtId="0" fontId="8" fillId="0" borderId="1"/>
    <xf numFmtId="0" fontId="8" fillId="0" borderId="1"/>
  </cellStyleXfs>
  <cellXfs count="87">
    <xf numFmtId="0" fontId="0" fillId="0" borderId="0" xfId="0"/>
    <xf numFmtId="0" fontId="9" fillId="0" borderId="1" xfId="3"/>
    <xf numFmtId="0" fontId="2" fillId="0" borderId="1" xfId="3" applyFont="1"/>
    <xf numFmtId="0" fontId="3" fillId="0" borderId="1" xfId="3" applyFont="1"/>
    <xf numFmtId="0" fontId="4" fillId="0" borderId="1" xfId="3" applyFont="1"/>
    <xf numFmtId="0" fontId="2" fillId="0" borderId="1" xfId="3" applyFont="1" applyAlignment="1">
      <alignment horizontal="left"/>
    </xf>
    <xf numFmtId="0" fontId="5" fillId="0" borderId="1" xfId="3" applyFont="1" applyAlignment="1">
      <alignment horizontal="left" textRotation="90" wrapText="1"/>
    </xf>
    <xf numFmtId="0" fontId="9" fillId="0" borderId="4" xfId="3" applyBorder="1" applyAlignment="1">
      <alignment horizontal="left" textRotation="90"/>
    </xf>
    <xf numFmtId="0" fontId="9" fillId="0" borderId="5" xfId="3" applyBorder="1" applyAlignment="1">
      <alignment horizontal="left" textRotation="90"/>
    </xf>
    <xf numFmtId="0" fontId="9" fillId="0" borderId="6" xfId="3" applyBorder="1" applyAlignment="1">
      <alignment horizontal="left" textRotation="90"/>
    </xf>
    <xf numFmtId="0" fontId="4" fillId="0" borderId="10" xfId="3" applyFont="1" applyBorder="1"/>
    <xf numFmtId="0" fontId="4" fillId="0" borderId="9" xfId="3" applyFont="1" applyBorder="1"/>
    <xf numFmtId="0" fontId="4" fillId="0" borderId="7" xfId="3" applyFont="1" applyBorder="1" applyAlignment="1">
      <alignment horizontal="center"/>
    </xf>
    <xf numFmtId="0" fontId="4" fillId="0" borderId="8" xfId="3" applyFont="1" applyBorder="1" applyAlignment="1">
      <alignment horizontal="center"/>
    </xf>
    <xf numFmtId="0" fontId="9" fillId="0" borderId="10" xfId="3" applyBorder="1" applyAlignment="1">
      <alignment horizontal="center"/>
    </xf>
    <xf numFmtId="0" fontId="9" fillId="0" borderId="9" xfId="3" applyBorder="1" applyAlignment="1">
      <alignment horizontal="center"/>
    </xf>
    <xf numFmtId="0" fontId="9" fillId="0" borderId="11" xfId="3" applyBorder="1" applyAlignment="1">
      <alignment horizontal="center"/>
    </xf>
    <xf numFmtId="0" fontId="9" fillId="0" borderId="8" xfId="3" applyBorder="1" applyAlignment="1">
      <alignment horizontal="center"/>
    </xf>
    <xf numFmtId="0" fontId="1" fillId="0" borderId="16" xfId="3" applyFont="1" applyBorder="1"/>
    <xf numFmtId="0" fontId="9" fillId="0" borderId="12" xfId="3" applyBorder="1"/>
    <xf numFmtId="0" fontId="9" fillId="0" borderId="13" xfId="3" applyBorder="1"/>
    <xf numFmtId="0" fontId="9" fillId="0" borderId="16" xfId="3" applyBorder="1"/>
    <xf numFmtId="0" fontId="9" fillId="0" borderId="14" xfId="3" applyBorder="1"/>
    <xf numFmtId="0" fontId="9" fillId="0" borderId="15" xfId="3" applyBorder="1"/>
    <xf numFmtId="0" fontId="1" fillId="0" borderId="19" xfId="3" applyFont="1" applyBorder="1"/>
    <xf numFmtId="0" fontId="9" fillId="0" borderId="17" xfId="3" applyBorder="1"/>
    <xf numFmtId="0" fontId="9" fillId="0" borderId="18" xfId="3" applyBorder="1"/>
    <xf numFmtId="0" fontId="9" fillId="0" borderId="19" xfId="3" applyBorder="1"/>
    <xf numFmtId="0" fontId="9" fillId="0" borderId="20" xfId="3" applyBorder="1"/>
    <xf numFmtId="0" fontId="9" fillId="0" borderId="21" xfId="3" applyBorder="1"/>
    <xf numFmtId="0" fontId="9" fillId="0" borderId="1" xfId="3" applyAlignment="1">
      <alignment horizontal="center"/>
    </xf>
    <xf numFmtId="0" fontId="5" fillId="0" borderId="1" xfId="3" applyFont="1"/>
    <xf numFmtId="0" fontId="9" fillId="0" borderId="23" xfId="3" applyBorder="1" applyAlignment="1">
      <alignment horizontal="left" textRotation="90"/>
    </xf>
    <xf numFmtId="0" fontId="5" fillId="0" borderId="4" xfId="3" applyFont="1" applyBorder="1" applyAlignment="1">
      <alignment wrapText="1"/>
    </xf>
    <xf numFmtId="0" fontId="5" fillId="0" borderId="5" xfId="3" applyFont="1" applyBorder="1" applyAlignment="1">
      <alignment wrapText="1"/>
    </xf>
    <xf numFmtId="0" fontId="5" fillId="0" borderId="6" xfId="3" applyFont="1" applyBorder="1" applyAlignment="1">
      <alignment wrapText="1"/>
    </xf>
    <xf numFmtId="0" fontId="5" fillId="0" borderId="24" xfId="3" applyFont="1" applyBorder="1" applyAlignment="1">
      <alignment wrapText="1"/>
    </xf>
    <xf numFmtId="0" fontId="5" fillId="0" borderId="23" xfId="3" applyFont="1" applyBorder="1" applyAlignment="1">
      <alignment wrapText="1"/>
    </xf>
    <xf numFmtId="0" fontId="9" fillId="0" borderId="25" xfId="3" applyBorder="1"/>
    <xf numFmtId="0" fontId="9" fillId="0" borderId="26" xfId="3" applyBorder="1" applyAlignment="1">
      <alignment horizontal="center"/>
    </xf>
    <xf numFmtId="0" fontId="9" fillId="0" borderId="27" xfId="3" applyBorder="1" applyAlignment="1">
      <alignment horizontal="center"/>
    </xf>
    <xf numFmtId="0" fontId="9" fillId="0" borderId="28" xfId="3" applyBorder="1" applyAlignment="1">
      <alignment horizontal="center"/>
    </xf>
    <xf numFmtId="0" fontId="9" fillId="0" borderId="29" xfId="3" applyBorder="1" applyAlignment="1">
      <alignment horizontal="center"/>
    </xf>
    <xf numFmtId="0" fontId="4" fillId="0" borderId="30" xfId="3" applyFont="1" applyBorder="1" applyAlignment="1">
      <alignment horizontal="center"/>
    </xf>
    <xf numFmtId="0" fontId="4" fillId="0" borderId="31" xfId="3" applyFont="1" applyBorder="1" applyAlignment="1">
      <alignment horizontal="center"/>
    </xf>
    <xf numFmtId="0" fontId="4" fillId="0" borderId="32" xfId="3" applyFont="1" applyBorder="1" applyAlignment="1">
      <alignment horizontal="center"/>
    </xf>
    <xf numFmtId="0" fontId="4" fillId="0" borderId="33" xfId="3" applyFont="1" applyBorder="1" applyAlignment="1">
      <alignment horizontal="center"/>
    </xf>
    <xf numFmtId="0" fontId="4" fillId="0" borderId="34" xfId="3" applyFont="1" applyBorder="1" applyAlignment="1">
      <alignment horizontal="center"/>
    </xf>
    <xf numFmtId="0" fontId="4" fillId="0" borderId="35" xfId="3" applyFont="1" applyBorder="1" applyAlignment="1">
      <alignment horizontal="center"/>
    </xf>
    <xf numFmtId="0" fontId="4" fillId="0" borderId="36" xfId="3" applyFont="1" applyBorder="1" applyAlignment="1">
      <alignment horizontal="center"/>
    </xf>
    <xf numFmtId="0" fontId="9" fillId="0" borderId="1" xfId="3" applyAlignment="1">
      <alignment horizontal="center" wrapText="1"/>
    </xf>
    <xf numFmtId="0" fontId="7" fillId="0" borderId="1" xfId="3" applyFont="1"/>
    <xf numFmtId="0" fontId="6" fillId="0" borderId="1" xfId="3" applyFont="1"/>
    <xf numFmtId="0" fontId="1" fillId="0" borderId="1" xfId="3" applyFont="1" applyAlignment="1">
      <alignment horizontal="center" wrapText="1"/>
    </xf>
    <xf numFmtId="0" fontId="1" fillId="0" borderId="1" xfId="3" applyFont="1" applyAlignment="1">
      <alignment horizontal="left" wrapText="1"/>
    </xf>
    <xf numFmtId="0" fontId="9" fillId="0" borderId="1" xfId="3" applyAlignment="1">
      <alignment horizontal="left"/>
    </xf>
    <xf numFmtId="0" fontId="1" fillId="0" borderId="1" xfId="3" applyFont="1" applyAlignment="1">
      <alignment wrapText="1"/>
    </xf>
    <xf numFmtId="0" fontId="9" fillId="0" borderId="1" xfId="3" applyAlignment="1">
      <alignment wrapText="1"/>
    </xf>
    <xf numFmtId="0" fontId="1" fillId="0" borderId="1" xfId="3" applyFont="1" applyAlignment="1">
      <alignment horizontal="right" wrapText="1"/>
    </xf>
    <xf numFmtId="3" fontId="1" fillId="0" borderId="1" xfId="3" applyNumberFormat="1" applyFont="1" applyAlignment="1">
      <alignment horizontal="left" wrapText="1"/>
    </xf>
    <xf numFmtId="0" fontId="9" fillId="0" borderId="1" xfId="3" applyAlignment="1">
      <alignment horizontal="left" wrapText="1"/>
    </xf>
    <xf numFmtId="0" fontId="9" fillId="2" borderId="1" xfId="3" applyFill="1"/>
    <xf numFmtId="0" fontId="8" fillId="0" borderId="1" xfId="5"/>
    <xf numFmtId="0" fontId="9" fillId="0" borderId="2" xfId="3" applyBorder="1"/>
    <xf numFmtId="0" fontId="9" fillId="0" borderId="3" xfId="3" applyBorder="1"/>
    <xf numFmtId="0" fontId="0" fillId="0" borderId="2" xfId="0" applyBorder="1"/>
    <xf numFmtId="0" fontId="0" fillId="0" borderId="3" xfId="0" applyBorder="1"/>
    <xf numFmtId="0" fontId="1" fillId="0" borderId="18" xfId="3" applyFont="1" applyBorder="1"/>
    <xf numFmtId="0" fontId="0" fillId="0" borderId="1" xfId="3" applyFont="1"/>
    <xf numFmtId="0" fontId="1" fillId="0" borderId="13" xfId="3" applyFont="1" applyBorder="1"/>
    <xf numFmtId="0" fontId="9" fillId="0" borderId="24" xfId="3" applyBorder="1" applyAlignment="1">
      <alignment horizontal="left" textRotation="90"/>
    </xf>
    <xf numFmtId="0" fontId="9" fillId="0" borderId="37" xfId="3" applyBorder="1" applyAlignment="1">
      <alignment horizontal="center"/>
    </xf>
    <xf numFmtId="0" fontId="4" fillId="0" borderId="38" xfId="3" applyFont="1" applyBorder="1" applyAlignment="1">
      <alignment horizontal="center"/>
    </xf>
    <xf numFmtId="0" fontId="5" fillId="0" borderId="39" xfId="3" applyFont="1" applyBorder="1" applyAlignment="1">
      <alignment wrapText="1"/>
    </xf>
    <xf numFmtId="0" fontId="13" fillId="0" borderId="1" xfId="5" applyFont="1" applyAlignment="1">
      <alignment wrapText="1"/>
    </xf>
    <xf numFmtId="0" fontId="4" fillId="0" borderId="22" xfId="3" applyFont="1" applyBorder="1" applyAlignment="1">
      <alignment horizontal="center" vertical="center"/>
    </xf>
    <xf numFmtId="0" fontId="8" fillId="0" borderId="18" xfId="5" applyBorder="1"/>
    <xf numFmtId="0" fontId="11" fillId="0" borderId="18" xfId="5" applyFont="1" applyBorder="1" applyAlignment="1">
      <alignment wrapText="1"/>
    </xf>
    <xf numFmtId="0" fontId="8" fillId="0" borderId="18" xfId="6" applyBorder="1"/>
    <xf numFmtId="0" fontId="8" fillId="0" borderId="18" xfId="5" applyBorder="1" applyAlignment="1">
      <alignment horizontal="center" vertical="center"/>
    </xf>
    <xf numFmtId="0" fontId="12" fillId="0" borderId="18" xfId="5" applyFont="1" applyBorder="1"/>
    <xf numFmtId="0" fontId="8" fillId="3" borderId="18" xfId="5" applyFill="1" applyBorder="1"/>
    <xf numFmtId="0" fontId="14" fillId="0" borderId="1" xfId="0" applyFont="1" applyBorder="1" applyAlignment="1">
      <alignment vertical="center"/>
    </xf>
    <xf numFmtId="0" fontId="9" fillId="0" borderId="13" xfId="3" applyFill="1" applyBorder="1"/>
    <xf numFmtId="0" fontId="9" fillId="0" borderId="18" xfId="3" applyFill="1" applyBorder="1"/>
    <xf numFmtId="0" fontId="9" fillId="0" borderId="18" xfId="3" applyFill="1" applyBorder="1" applyAlignment="1">
      <alignment horizontal="left"/>
    </xf>
    <xf numFmtId="0" fontId="9" fillId="0" borderId="18" xfId="3" applyBorder="1" applyAlignment="1">
      <alignment horizontal="center"/>
    </xf>
  </cellXfs>
  <cellStyles count="7">
    <cellStyle name="Normal" xfId="0" builtinId="0" customBuiltin="1"/>
    <cellStyle name="Normal 2" xfId="3" xr:uid="{A2482D1F-31B3-4099-B8AC-8C2E67E55F9B}"/>
    <cellStyle name="Normal 2 2" xfId="6" xr:uid="{3FB0E604-5656-496B-A780-8CF5659CB8A9}"/>
    <cellStyle name="Normal 3" xfId="5" xr:uid="{5C7AFC32-F1CE-4BD5-8903-89093FC23C00}"/>
    <cellStyle name="Normální 2" xfId="1" xr:uid="{CF71A85B-78D0-424B-9FB8-DD277C58E378}"/>
    <cellStyle name="Normální 2 2" xfId="4" xr:uid="{FFA04E9B-F2A7-43FF-837F-AD98D66F9AAB}"/>
    <cellStyle name="Normální 3" xfId="2" xr:uid="{F4765FEB-E76F-4B51-B55B-997541B5D2B8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sailing.cz/seznam/clenove/5209" TargetMode="External"/><Relationship Id="rId18" Type="http://schemas.openxmlformats.org/officeDocument/2006/relationships/hyperlink" Target="https://www.sailing.cz/seznam/clenove/1082" TargetMode="External"/><Relationship Id="rId26" Type="http://schemas.openxmlformats.org/officeDocument/2006/relationships/hyperlink" Target="https://www.sailing.cz/seznam/clenove/3381" TargetMode="External"/><Relationship Id="rId39" Type="http://schemas.openxmlformats.org/officeDocument/2006/relationships/hyperlink" Target="https://www.sailing.cz/seznam/clenove/4279" TargetMode="External"/><Relationship Id="rId21" Type="http://schemas.openxmlformats.org/officeDocument/2006/relationships/hyperlink" Target="https://www.sailing.cz/seznam/clenove/4163" TargetMode="External"/><Relationship Id="rId34" Type="http://schemas.openxmlformats.org/officeDocument/2006/relationships/hyperlink" Target="https://www.sailing.cz/seznam/clenove/2536" TargetMode="External"/><Relationship Id="rId7" Type="http://schemas.openxmlformats.org/officeDocument/2006/relationships/hyperlink" Target="https://www.sailing.cz/seznam/clenove/3875" TargetMode="External"/><Relationship Id="rId2" Type="http://schemas.openxmlformats.org/officeDocument/2006/relationships/hyperlink" Target="https://www.sailing.cz/vysledky/252113" TargetMode="External"/><Relationship Id="rId16" Type="http://schemas.openxmlformats.org/officeDocument/2006/relationships/hyperlink" Target="https://www.sailing.cz/seznam/clenove/5789" TargetMode="External"/><Relationship Id="rId20" Type="http://schemas.openxmlformats.org/officeDocument/2006/relationships/hyperlink" Target="https://www.sailing.cz/seznam/clenove/11680" TargetMode="External"/><Relationship Id="rId29" Type="http://schemas.openxmlformats.org/officeDocument/2006/relationships/hyperlink" Target="https://www.sailing.cz/seznam/clenove/298" TargetMode="External"/><Relationship Id="rId41" Type="http://schemas.openxmlformats.org/officeDocument/2006/relationships/printerSettings" Target="../printerSettings/printerSettings1.bin"/><Relationship Id="rId1" Type="http://schemas.openxmlformats.org/officeDocument/2006/relationships/hyperlink" Target="https://www.sailing.cz/vysledky/252001" TargetMode="External"/><Relationship Id="rId6" Type="http://schemas.openxmlformats.org/officeDocument/2006/relationships/hyperlink" Target="https://www.sailing.cz/seznam/clenove/1091" TargetMode="External"/><Relationship Id="rId11" Type="http://schemas.openxmlformats.org/officeDocument/2006/relationships/hyperlink" Target="https://www.sailing.cz/seznam/clenove/2701" TargetMode="External"/><Relationship Id="rId24" Type="http://schemas.openxmlformats.org/officeDocument/2006/relationships/hyperlink" Target="https://www.sailing.cz/seznam/clenove/1237" TargetMode="External"/><Relationship Id="rId32" Type="http://schemas.openxmlformats.org/officeDocument/2006/relationships/hyperlink" Target="https://www.sailing.cz/seznam/clenove/437" TargetMode="External"/><Relationship Id="rId37" Type="http://schemas.openxmlformats.org/officeDocument/2006/relationships/hyperlink" Target="https://www.sailing.cz/seznam/clenove/6078" TargetMode="External"/><Relationship Id="rId40" Type="http://schemas.openxmlformats.org/officeDocument/2006/relationships/hyperlink" Target="https://www.sailing.cz/seznam/clenove/2482" TargetMode="External"/><Relationship Id="rId5" Type="http://schemas.openxmlformats.org/officeDocument/2006/relationships/hyperlink" Target="https://www.sailing.cz/seznam/clenove/3061" TargetMode="External"/><Relationship Id="rId15" Type="http://schemas.openxmlformats.org/officeDocument/2006/relationships/hyperlink" Target="https://www.sailing.cz/seznam/clenove/5443" TargetMode="External"/><Relationship Id="rId23" Type="http://schemas.openxmlformats.org/officeDocument/2006/relationships/hyperlink" Target="https://www.sailing.cz/seznam/clenove/7181" TargetMode="External"/><Relationship Id="rId28" Type="http://schemas.openxmlformats.org/officeDocument/2006/relationships/hyperlink" Target="https://www.sailing.cz/seznam/clenove/2520" TargetMode="External"/><Relationship Id="rId36" Type="http://schemas.openxmlformats.org/officeDocument/2006/relationships/hyperlink" Target="https://www.sailing.cz/seznam/clenove/21619" TargetMode="External"/><Relationship Id="rId10" Type="http://schemas.openxmlformats.org/officeDocument/2006/relationships/hyperlink" Target="https://www.sailing.cz/seznam/clenove/859" TargetMode="External"/><Relationship Id="rId19" Type="http://schemas.openxmlformats.org/officeDocument/2006/relationships/hyperlink" Target="https://www.sailing.cz/seznam/clenove/15772" TargetMode="External"/><Relationship Id="rId31" Type="http://schemas.openxmlformats.org/officeDocument/2006/relationships/hyperlink" Target="https://www.sailing.cz/seznam/clenove/12908" TargetMode="External"/><Relationship Id="rId4" Type="http://schemas.openxmlformats.org/officeDocument/2006/relationships/hyperlink" Target="https://www.sailing.cz/vysledky/251509" TargetMode="External"/><Relationship Id="rId9" Type="http://schemas.openxmlformats.org/officeDocument/2006/relationships/hyperlink" Target="https://www.sailing.cz/seznam/clenove/3062" TargetMode="External"/><Relationship Id="rId14" Type="http://schemas.openxmlformats.org/officeDocument/2006/relationships/hyperlink" Target="https://www.sailing.cz/seznam/clenove/5444" TargetMode="External"/><Relationship Id="rId22" Type="http://schemas.openxmlformats.org/officeDocument/2006/relationships/hyperlink" Target="https://www.sailing.cz/seznam/clenove/2523" TargetMode="External"/><Relationship Id="rId27" Type="http://schemas.openxmlformats.org/officeDocument/2006/relationships/hyperlink" Target="https://www.sailing.cz/seznam/clenove/489" TargetMode="External"/><Relationship Id="rId30" Type="http://schemas.openxmlformats.org/officeDocument/2006/relationships/hyperlink" Target="https://www.sailing.cz/seznam/clenove/2563" TargetMode="External"/><Relationship Id="rId35" Type="http://schemas.openxmlformats.org/officeDocument/2006/relationships/hyperlink" Target="https://www.sailing.cz/seznam/clenove/8383" TargetMode="External"/><Relationship Id="rId8" Type="http://schemas.openxmlformats.org/officeDocument/2006/relationships/hyperlink" Target="https://www.sailing.cz/seznam/clenove/2285" TargetMode="External"/><Relationship Id="rId3" Type="http://schemas.openxmlformats.org/officeDocument/2006/relationships/hyperlink" Target="https://www.sailing.cz/vysledky/252155" TargetMode="External"/><Relationship Id="rId12" Type="http://schemas.openxmlformats.org/officeDocument/2006/relationships/hyperlink" Target="https://www.sailing.cz/seznam/clenove/5796" TargetMode="External"/><Relationship Id="rId17" Type="http://schemas.openxmlformats.org/officeDocument/2006/relationships/hyperlink" Target="https://www.sailing.cz/seznam/clenove/8663" TargetMode="External"/><Relationship Id="rId25" Type="http://schemas.openxmlformats.org/officeDocument/2006/relationships/hyperlink" Target="https://www.sailing.cz/seznam/clenove/5821" TargetMode="External"/><Relationship Id="rId33" Type="http://schemas.openxmlformats.org/officeDocument/2006/relationships/hyperlink" Target="https://www.sailing.cz/seznam/clenove/5360" TargetMode="External"/><Relationship Id="rId38" Type="http://schemas.openxmlformats.org/officeDocument/2006/relationships/hyperlink" Target="https://www.sailing.cz/seznam/clenove/295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6FA29-9A33-4E7F-8ABB-F888CA6D8241}">
  <sheetPr>
    <pageSetUpPr fitToPage="1"/>
  </sheetPr>
  <dimension ref="A1:P40"/>
  <sheetViews>
    <sheetView tabSelected="1" zoomScaleNormal="100" workbookViewId="0">
      <selection activeCell="A2" sqref="A2"/>
    </sheetView>
  </sheetViews>
  <sheetFormatPr defaultRowHeight="15" x14ac:dyDescent="0.25"/>
  <cols>
    <col min="1" max="1" width="9.140625" style="62"/>
    <col min="2" max="2" width="18" style="62" bestFit="1" customWidth="1"/>
    <col min="3" max="3" width="9" style="62" bestFit="1" customWidth="1"/>
    <col min="4" max="4" width="6.7109375" style="62" bestFit="1" customWidth="1"/>
    <col min="5" max="5" width="6.85546875" style="62" bestFit="1" customWidth="1"/>
    <col min="6" max="6" width="8.42578125" style="62" customWidth="1"/>
    <col min="7" max="7" width="8.42578125" style="62" bestFit="1" customWidth="1"/>
    <col min="8" max="8" width="12.85546875" style="62" customWidth="1"/>
    <col min="9" max="9" width="9.140625" style="62"/>
    <col min="10" max="10" width="12.140625" style="62" customWidth="1"/>
    <col min="11" max="11" width="9.140625" style="62"/>
    <col min="12" max="12" width="12" style="62" customWidth="1"/>
    <col min="13" max="16384" width="9.140625" style="62"/>
  </cols>
  <sheetData>
    <row r="1" spans="1:16" ht="77.25" customHeight="1" x14ac:dyDescent="0.25">
      <c r="A1" s="82" t="s">
        <v>391</v>
      </c>
      <c r="B1" s="76"/>
      <c r="C1" s="76"/>
      <c r="D1" s="76"/>
      <c r="E1" s="76"/>
      <c r="F1" s="76"/>
      <c r="G1" s="76"/>
      <c r="H1" s="77" t="s">
        <v>309</v>
      </c>
      <c r="I1" s="76"/>
      <c r="J1" s="77" t="s">
        <v>310</v>
      </c>
      <c r="K1" s="76"/>
      <c r="L1" s="77" t="s">
        <v>311</v>
      </c>
      <c r="M1" s="76"/>
      <c r="N1" s="77" t="s">
        <v>312</v>
      </c>
      <c r="O1" s="76"/>
      <c r="P1" s="76"/>
    </row>
    <row r="2" spans="1:16" x14ac:dyDescent="0.25">
      <c r="A2" s="78" t="s">
        <v>74</v>
      </c>
      <c r="B2" s="78" t="s">
        <v>10</v>
      </c>
      <c r="C2" s="78" t="s">
        <v>387</v>
      </c>
      <c r="D2" s="78" t="s">
        <v>388</v>
      </c>
      <c r="E2" s="78" t="s">
        <v>389</v>
      </c>
      <c r="F2" s="78" t="s">
        <v>78</v>
      </c>
      <c r="G2" s="78" t="s">
        <v>390</v>
      </c>
      <c r="H2" s="79">
        <v>12</v>
      </c>
      <c r="I2" s="79"/>
      <c r="J2" s="79">
        <v>10</v>
      </c>
      <c r="K2" s="79"/>
      <c r="L2" s="79">
        <v>16</v>
      </c>
      <c r="M2" s="79"/>
      <c r="N2" s="79">
        <v>30</v>
      </c>
      <c r="O2" s="79"/>
      <c r="P2" s="76" t="s">
        <v>12</v>
      </c>
    </row>
    <row r="3" spans="1:16" x14ac:dyDescent="0.25">
      <c r="A3" s="76">
        <v>1</v>
      </c>
      <c r="B3" s="80" t="s">
        <v>313</v>
      </c>
      <c r="C3" s="76">
        <v>1976</v>
      </c>
      <c r="D3" s="76">
        <f>2025-C3</f>
        <v>49</v>
      </c>
      <c r="E3" s="76" t="s">
        <v>63</v>
      </c>
      <c r="F3" s="76" t="str" cm="1">
        <f t="array" ref="F3">_xlfn.IFS(D3&gt;=Categories!$A$6,Categories!$E$6,D3&gt;=Categories!$A$5,Categories!$E$5,D3&gt;=Categories!$A$4,Categories!$E$4,D3&gt;=Categories!$A$3,Categories!$E$3)</f>
        <v>M</v>
      </c>
      <c r="G3" s="76">
        <v>1</v>
      </c>
      <c r="H3" s="76">
        <v>8261</v>
      </c>
      <c r="I3" s="76" t="s">
        <v>314</v>
      </c>
      <c r="J3" s="76">
        <v>7707</v>
      </c>
      <c r="K3" s="76" t="s">
        <v>315</v>
      </c>
      <c r="L3" s="76">
        <v>9136</v>
      </c>
      <c r="M3" s="76" t="s">
        <v>314</v>
      </c>
      <c r="N3" s="76">
        <v>11047</v>
      </c>
      <c r="O3" s="76" t="s">
        <v>314</v>
      </c>
      <c r="P3" s="76">
        <v>28444</v>
      </c>
    </row>
    <row r="4" spans="1:16" x14ac:dyDescent="0.25">
      <c r="A4" s="76">
        <v>2</v>
      </c>
      <c r="B4" s="80" t="s">
        <v>316</v>
      </c>
      <c r="C4" s="76">
        <v>1986</v>
      </c>
      <c r="D4" s="76">
        <f t="shared" ref="D4:D38" si="0">2025-C4</f>
        <v>39</v>
      </c>
      <c r="E4" s="76" t="s">
        <v>63</v>
      </c>
      <c r="F4" s="76" t="str" cm="1">
        <f t="array" ref="F4">_xlfn.IFS(D4&gt;=Categories!$A$6,Categories!$E$6,D4&gt;=Categories!$A$5,Categories!$E$5,D4&gt;=Categories!$A$4,Categories!$E$4,D4&gt;=Categories!$A$3,Categories!$E$3)</f>
        <v>-</v>
      </c>
      <c r="G4" s="76">
        <v>1</v>
      </c>
      <c r="H4" s="76">
        <v>6154</v>
      </c>
      <c r="I4" s="76" t="s">
        <v>317</v>
      </c>
      <c r="J4" s="76">
        <v>3493</v>
      </c>
      <c r="K4" s="76" t="s">
        <v>318</v>
      </c>
      <c r="L4" s="76">
        <v>7029</v>
      </c>
      <c r="M4" s="76" t="s">
        <v>317</v>
      </c>
      <c r="N4" s="76">
        <v>8940</v>
      </c>
      <c r="O4" s="76" t="s">
        <v>317</v>
      </c>
      <c r="P4" s="76">
        <v>22123</v>
      </c>
    </row>
    <row r="5" spans="1:16" x14ac:dyDescent="0.25">
      <c r="A5" s="76">
        <v>3</v>
      </c>
      <c r="B5" s="80" t="s">
        <v>319</v>
      </c>
      <c r="C5" s="76">
        <v>1974</v>
      </c>
      <c r="D5" s="76">
        <f t="shared" si="0"/>
        <v>51</v>
      </c>
      <c r="E5" s="76" t="s">
        <v>63</v>
      </c>
      <c r="F5" s="76" t="str" cm="1">
        <f t="array" ref="F5">_xlfn.IFS(D5&gt;=Categories!$A$6,Categories!$E$6,D5&gt;=Categories!$A$5,Categories!$E$5,D5&gt;=Categories!$A$4,Categories!$E$4,D5&gt;=Categories!$A$3,Categories!$E$3)</f>
        <v>GM</v>
      </c>
      <c r="G5" s="76">
        <v>1</v>
      </c>
      <c r="H5" s="76">
        <v>4921</v>
      </c>
      <c r="I5" s="76" t="s">
        <v>320</v>
      </c>
      <c r="J5" s="76">
        <v>4367</v>
      </c>
      <c r="K5" s="76" t="s">
        <v>321</v>
      </c>
      <c r="L5" s="76">
        <v>4921</v>
      </c>
      <c r="M5" s="76" t="s">
        <v>322</v>
      </c>
      <c r="N5" s="76">
        <v>7707</v>
      </c>
      <c r="O5" s="76" t="s">
        <v>320</v>
      </c>
      <c r="P5" s="76">
        <v>17549</v>
      </c>
    </row>
    <row r="6" spans="1:16" x14ac:dyDescent="0.25">
      <c r="A6" s="76">
        <v>4</v>
      </c>
      <c r="B6" s="80" t="s">
        <v>323</v>
      </c>
      <c r="C6" s="76">
        <v>1964</v>
      </c>
      <c r="D6" s="76">
        <f t="shared" si="0"/>
        <v>61</v>
      </c>
      <c r="E6" s="76" t="s">
        <v>63</v>
      </c>
      <c r="F6" s="76" t="str" cm="1">
        <f t="array" ref="F6">_xlfn.IFS(D6&gt;=Categories!$A$6,Categories!$E$6,D6&gt;=Categories!$A$5,Categories!$E$5,D6&gt;=Categories!$A$4,Categories!$E$4,D6&gt;=Categories!$A$3,Categories!$E$3)</f>
        <v>L</v>
      </c>
      <c r="G6" s="76">
        <v>1</v>
      </c>
      <c r="H6" s="76">
        <v>3368</v>
      </c>
      <c r="I6" s="76" t="s">
        <v>324</v>
      </c>
      <c r="J6" s="76">
        <v>2814</v>
      </c>
      <c r="K6" s="76" t="s">
        <v>325</v>
      </c>
      <c r="L6" s="76">
        <v>3220</v>
      </c>
      <c r="M6" s="76" t="s">
        <v>326</v>
      </c>
      <c r="N6" s="76">
        <v>5600</v>
      </c>
      <c r="O6" s="76" t="s">
        <v>327</v>
      </c>
      <c r="P6" s="76">
        <v>12188</v>
      </c>
    </row>
    <row r="7" spans="1:16" x14ac:dyDescent="0.25">
      <c r="A7" s="76">
        <v>5</v>
      </c>
      <c r="B7" s="80" t="s">
        <v>328</v>
      </c>
      <c r="C7" s="76">
        <v>1974</v>
      </c>
      <c r="D7" s="76">
        <f t="shared" si="0"/>
        <v>51</v>
      </c>
      <c r="E7" s="76" t="s">
        <v>63</v>
      </c>
      <c r="F7" s="76" t="str" cm="1">
        <f t="array" ref="F7">_xlfn.IFS(D7&gt;=Categories!$A$6,Categories!$E$6,D7&gt;=Categories!$A$5,Categories!$E$5,D7&gt;=Categories!$A$4,Categories!$E$4,D7&gt;=Categories!$A$3,Categories!$E$3)</f>
        <v>GM</v>
      </c>
      <c r="G7" s="76">
        <v>2</v>
      </c>
      <c r="H7" s="76">
        <v>2346</v>
      </c>
      <c r="I7" s="76" t="s">
        <v>329</v>
      </c>
      <c r="J7" s="76">
        <v>5600</v>
      </c>
      <c r="K7" s="76" t="s">
        <v>317</v>
      </c>
      <c r="L7" s="76">
        <v>2814</v>
      </c>
      <c r="M7" s="76" t="s">
        <v>330</v>
      </c>
      <c r="N7" s="76">
        <v>3024</v>
      </c>
      <c r="O7" s="76" t="s">
        <v>331</v>
      </c>
      <c r="P7" s="76">
        <v>11438</v>
      </c>
    </row>
    <row r="8" spans="1:16" x14ac:dyDescent="0.25">
      <c r="A8" s="76">
        <v>6</v>
      </c>
      <c r="B8" s="80" t="s">
        <v>332</v>
      </c>
      <c r="C8" s="76">
        <v>1964</v>
      </c>
      <c r="D8" s="76">
        <f t="shared" si="0"/>
        <v>61</v>
      </c>
      <c r="E8" s="76" t="s">
        <v>63</v>
      </c>
      <c r="F8" s="76" t="str" cm="1">
        <f t="array" ref="F8">_xlfn.IFS(D8&gt;=Categories!$A$6,Categories!$E$6,D8&gt;=Categories!$A$5,Categories!$E$5,D8&gt;=Categories!$A$4,Categories!$E$4,D8&gt;=Categories!$A$3,Categories!$E$3)</f>
        <v>L</v>
      </c>
      <c r="G8" s="76">
        <v>2</v>
      </c>
      <c r="H8" s="76">
        <v>4047</v>
      </c>
      <c r="I8" s="76" t="s">
        <v>322</v>
      </c>
      <c r="J8" s="76">
        <v>2260</v>
      </c>
      <c r="K8" s="76" t="s">
        <v>327</v>
      </c>
      <c r="L8" s="76">
        <v>4243</v>
      </c>
      <c r="M8" s="76" t="s">
        <v>324</v>
      </c>
      <c r="N8" s="76">
        <v>0</v>
      </c>
      <c r="O8" s="76" t="s">
        <v>333</v>
      </c>
      <c r="P8" s="76">
        <v>10550</v>
      </c>
    </row>
    <row r="9" spans="1:16" x14ac:dyDescent="0.25">
      <c r="A9" s="76">
        <v>7</v>
      </c>
      <c r="B9" s="80" t="s">
        <v>334</v>
      </c>
      <c r="C9" s="76">
        <v>1972</v>
      </c>
      <c r="D9" s="76">
        <f t="shared" si="0"/>
        <v>53</v>
      </c>
      <c r="E9" s="76" t="s">
        <v>63</v>
      </c>
      <c r="F9" s="76" t="str" cm="1">
        <f t="array" ref="F9">_xlfn.IFS(D9&gt;=Categories!$A$6,Categories!$E$6,D9&gt;=Categories!$A$5,Categories!$E$5,D9&gt;=Categories!$A$4,Categories!$E$4,D9&gt;=Categories!$A$3,Categories!$E$3)</f>
        <v>GM</v>
      </c>
      <c r="G9" s="76">
        <v>3</v>
      </c>
      <c r="H9" s="76">
        <v>1940</v>
      </c>
      <c r="I9" s="76" t="s">
        <v>330</v>
      </c>
      <c r="J9" s="76">
        <v>0</v>
      </c>
      <c r="K9" s="76" t="s">
        <v>333</v>
      </c>
      <c r="L9" s="76">
        <v>2456</v>
      </c>
      <c r="M9" s="76" t="s">
        <v>335</v>
      </c>
      <c r="N9" s="76">
        <v>3249</v>
      </c>
      <c r="O9" s="76" t="s">
        <v>336</v>
      </c>
      <c r="P9" s="76">
        <v>7645</v>
      </c>
    </row>
    <row r="10" spans="1:16" x14ac:dyDescent="0.25">
      <c r="A10" s="76">
        <v>8</v>
      </c>
      <c r="B10" s="80" t="s">
        <v>337</v>
      </c>
      <c r="C10" s="76">
        <v>1958</v>
      </c>
      <c r="D10" s="76">
        <f t="shared" si="0"/>
        <v>67</v>
      </c>
      <c r="E10" s="76" t="s">
        <v>63</v>
      </c>
      <c r="F10" s="76" t="str" cm="1">
        <f t="array" ref="F10">_xlfn.IFS(D10&gt;=Categories!$A$6,Categories!$E$6,D10&gt;=Categories!$A$5,Categories!$E$5,D10&gt;=Categories!$A$4,Categories!$E$4,D10&gt;=Categories!$A$3,Categories!$E$3)</f>
        <v>L</v>
      </c>
      <c r="G10" s="76">
        <v>3</v>
      </c>
      <c r="H10" s="76">
        <v>1261</v>
      </c>
      <c r="I10" s="76" t="s">
        <v>338</v>
      </c>
      <c r="J10" s="76">
        <v>1791</v>
      </c>
      <c r="K10" s="76" t="s">
        <v>326</v>
      </c>
      <c r="L10" s="76">
        <v>1846</v>
      </c>
      <c r="M10" s="76" t="s">
        <v>339</v>
      </c>
      <c r="N10" s="76">
        <v>3757</v>
      </c>
      <c r="O10" s="76" t="s">
        <v>339</v>
      </c>
      <c r="P10" s="76">
        <v>7394</v>
      </c>
    </row>
    <row r="11" spans="1:16" x14ac:dyDescent="0.25">
      <c r="A11" s="76">
        <v>9</v>
      </c>
      <c r="B11" s="80" t="s">
        <v>340</v>
      </c>
      <c r="C11" s="76">
        <v>1992</v>
      </c>
      <c r="D11" s="76">
        <f t="shared" si="0"/>
        <v>33</v>
      </c>
      <c r="E11" s="76" t="s">
        <v>66</v>
      </c>
      <c r="F11" s="76" t="str" cm="1">
        <f t="array" ref="F11">_xlfn.IFS(D11&gt;=Categories!$A$6,Categories!$E$6,D11&gt;=Categories!$A$5,Categories!$E$5,D11&gt;=Categories!$A$4,Categories!$E$4,D11&gt;=Categories!$A$3,Categories!$E$3)</f>
        <v>-</v>
      </c>
      <c r="G11" s="76">
        <v>2</v>
      </c>
      <c r="H11" s="76">
        <v>2814</v>
      </c>
      <c r="I11" s="76" t="s">
        <v>327</v>
      </c>
      <c r="J11" s="76">
        <v>0</v>
      </c>
      <c r="K11" s="76" t="s">
        <v>341</v>
      </c>
      <c r="L11" s="76">
        <v>0</v>
      </c>
      <c r="M11" s="76" t="s">
        <v>333</v>
      </c>
      <c r="N11" s="76">
        <v>4047</v>
      </c>
      <c r="O11" s="76" t="s">
        <v>342</v>
      </c>
      <c r="P11" s="76">
        <v>6861</v>
      </c>
    </row>
    <row r="12" spans="1:16" x14ac:dyDescent="0.25">
      <c r="A12" s="76">
        <v>10</v>
      </c>
      <c r="B12" s="80" t="s">
        <v>343</v>
      </c>
      <c r="C12" s="76">
        <v>1991</v>
      </c>
      <c r="D12" s="76">
        <f t="shared" si="0"/>
        <v>34</v>
      </c>
      <c r="E12" s="76" t="s">
        <v>66</v>
      </c>
      <c r="F12" s="76" t="str" cm="1">
        <f t="array" ref="F12">_xlfn.IFS(D12&gt;=Categories!$A$6,Categories!$E$6,D12&gt;=Categories!$A$5,Categories!$E$5,D12&gt;=Categories!$A$4,Categories!$E$4,D12&gt;=Categories!$A$3,Categories!$E$3)</f>
        <v>-</v>
      </c>
      <c r="G12" s="76">
        <v>3</v>
      </c>
      <c r="H12" s="76">
        <v>0</v>
      </c>
      <c r="I12" s="76" t="s">
        <v>341</v>
      </c>
      <c r="J12" s="76">
        <v>0</v>
      </c>
      <c r="K12" s="76" t="s">
        <v>341</v>
      </c>
      <c r="L12" s="76">
        <v>0</v>
      </c>
      <c r="M12" s="76" t="s">
        <v>333</v>
      </c>
      <c r="N12" s="76">
        <v>6832</v>
      </c>
      <c r="O12" s="76" t="s">
        <v>322</v>
      </c>
      <c r="P12" s="76">
        <v>6832</v>
      </c>
    </row>
    <row r="13" spans="1:16" x14ac:dyDescent="0.25">
      <c r="A13" s="76">
        <v>11</v>
      </c>
      <c r="B13" s="80" t="s">
        <v>344</v>
      </c>
      <c r="C13" s="76">
        <v>1988</v>
      </c>
      <c r="D13" s="76">
        <f t="shared" si="0"/>
        <v>37</v>
      </c>
      <c r="E13" s="76" t="s">
        <v>63</v>
      </c>
      <c r="F13" s="76" t="str" cm="1">
        <f t="array" ref="F13">_xlfn.IFS(D13&gt;=Categories!$A$6,Categories!$E$6,D13&gt;=Categories!$A$5,Categories!$E$5,D13&gt;=Categories!$A$4,Categories!$E$4,D13&gt;=Categories!$A$3,Categories!$E$3)</f>
        <v>-</v>
      </c>
      <c r="G13" s="76">
        <v>4</v>
      </c>
      <c r="H13" s="76">
        <v>0</v>
      </c>
      <c r="I13" s="76" t="s">
        <v>341</v>
      </c>
      <c r="J13" s="76">
        <v>0</v>
      </c>
      <c r="K13" s="76" t="s">
        <v>341</v>
      </c>
      <c r="L13" s="76">
        <v>0</v>
      </c>
      <c r="M13" s="76" t="s">
        <v>333</v>
      </c>
      <c r="N13" s="76">
        <v>6154</v>
      </c>
      <c r="O13" s="76" t="s">
        <v>324</v>
      </c>
      <c r="P13" s="76">
        <v>6154</v>
      </c>
    </row>
    <row r="14" spans="1:16" x14ac:dyDescent="0.25">
      <c r="A14" s="76">
        <v>12</v>
      </c>
      <c r="B14" s="80" t="s">
        <v>345</v>
      </c>
      <c r="C14" s="76">
        <v>1978</v>
      </c>
      <c r="D14" s="76">
        <f t="shared" si="0"/>
        <v>47</v>
      </c>
      <c r="E14" s="76" t="s">
        <v>63</v>
      </c>
      <c r="F14" s="76" t="str" cm="1">
        <f t="array" ref="F14">_xlfn.IFS(D14&gt;=Categories!$A$6,Categories!$E$6,D14&gt;=Categories!$A$5,Categories!$E$5,D14&gt;=Categories!$A$4,Categories!$E$4,D14&gt;=Categories!$A$3,Categories!$E$3)</f>
        <v>M</v>
      </c>
      <c r="G14" s="76">
        <v>2</v>
      </c>
      <c r="H14" s="76">
        <v>0</v>
      </c>
      <c r="I14" s="76" t="s">
        <v>341</v>
      </c>
      <c r="J14" s="76">
        <v>0</v>
      </c>
      <c r="K14" s="76" t="s">
        <v>341</v>
      </c>
      <c r="L14" s="76">
        <v>5796</v>
      </c>
      <c r="M14" s="76" t="s">
        <v>320</v>
      </c>
      <c r="N14" s="76">
        <v>0</v>
      </c>
      <c r="O14" s="76" t="s">
        <v>333</v>
      </c>
      <c r="P14" s="76">
        <v>5796</v>
      </c>
    </row>
    <row r="15" spans="1:16" x14ac:dyDescent="0.25">
      <c r="A15" s="76">
        <v>13</v>
      </c>
      <c r="B15" s="80" t="s">
        <v>346</v>
      </c>
      <c r="C15" s="76">
        <v>1976</v>
      </c>
      <c r="D15" s="76">
        <f t="shared" si="0"/>
        <v>49</v>
      </c>
      <c r="E15" s="76" t="s">
        <v>63</v>
      </c>
      <c r="F15" s="76" t="str" cm="1">
        <f t="array" ref="F15">_xlfn.IFS(D15&gt;=Categories!$A$6,Categories!$E$6,D15&gt;=Categories!$A$5,Categories!$E$5,D15&gt;=Categories!$A$4,Categories!$E$4,D15&gt;=Categories!$A$3,Categories!$E$3)</f>
        <v>M</v>
      </c>
      <c r="G15" s="76">
        <v>3</v>
      </c>
      <c r="H15" s="76">
        <v>0</v>
      </c>
      <c r="I15" s="76" t="s">
        <v>341</v>
      </c>
      <c r="J15" s="76">
        <v>0</v>
      </c>
      <c r="K15" s="76" t="s">
        <v>341</v>
      </c>
      <c r="L15" s="76">
        <v>0</v>
      </c>
      <c r="M15" s="76" t="s">
        <v>333</v>
      </c>
      <c r="N15" s="76">
        <v>5131</v>
      </c>
      <c r="O15" s="76" t="s">
        <v>326</v>
      </c>
      <c r="P15" s="76">
        <v>5131</v>
      </c>
    </row>
    <row r="16" spans="1:16" x14ac:dyDescent="0.25">
      <c r="A16" s="76">
        <v>14</v>
      </c>
      <c r="B16" s="80" t="s">
        <v>347</v>
      </c>
      <c r="C16" s="76">
        <v>1991</v>
      </c>
      <c r="D16" s="76">
        <f t="shared" si="0"/>
        <v>34</v>
      </c>
      <c r="E16" s="76" t="s">
        <v>63</v>
      </c>
      <c r="F16" s="76" t="str" cm="1">
        <f t="array" ref="F16">_xlfn.IFS(D16&gt;=Categories!$A$6,Categories!$E$6,D16&gt;=Categories!$A$5,Categories!$E$5,D16&gt;=Categories!$A$4,Categories!$E$4,D16&gt;=Categories!$A$3,Categories!$E$3)</f>
        <v>-</v>
      </c>
      <c r="G16" s="76">
        <v>5</v>
      </c>
      <c r="H16" s="76">
        <v>972</v>
      </c>
      <c r="I16" s="76" t="s">
        <v>339</v>
      </c>
      <c r="J16" s="76">
        <v>707</v>
      </c>
      <c r="K16" s="76" t="s">
        <v>338</v>
      </c>
      <c r="L16" s="76">
        <v>1582</v>
      </c>
      <c r="M16" s="76" t="s">
        <v>348</v>
      </c>
      <c r="N16" s="76">
        <v>2434</v>
      </c>
      <c r="O16" s="76" t="s">
        <v>349</v>
      </c>
      <c r="P16" s="76">
        <v>4988</v>
      </c>
    </row>
    <row r="17" spans="1:16" x14ac:dyDescent="0.25">
      <c r="A17" s="76">
        <v>15</v>
      </c>
      <c r="B17" s="80" t="s">
        <v>350</v>
      </c>
      <c r="C17" s="76">
        <v>1963</v>
      </c>
      <c r="D17" s="76">
        <f t="shared" si="0"/>
        <v>62</v>
      </c>
      <c r="E17" s="76" t="s">
        <v>63</v>
      </c>
      <c r="F17" s="76" t="str" cm="1">
        <f t="array" ref="F17">_xlfn.IFS(D17&gt;=Categories!$A$6,Categories!$E$6,D17&gt;=Categories!$A$5,Categories!$E$5,D17&gt;=Categories!$A$4,Categories!$E$4,D17&gt;=Categories!$A$3,Categories!$E$3)</f>
        <v>L</v>
      </c>
      <c r="G17" s="76">
        <v>4</v>
      </c>
      <c r="H17" s="76">
        <v>0</v>
      </c>
      <c r="I17" s="76" t="s">
        <v>341</v>
      </c>
      <c r="J17" s="76">
        <v>0</v>
      </c>
      <c r="K17" s="76" t="s">
        <v>333</v>
      </c>
      <c r="L17" s="76">
        <v>2136</v>
      </c>
      <c r="M17" s="76" t="s">
        <v>342</v>
      </c>
      <c r="N17" s="76">
        <v>2618</v>
      </c>
      <c r="O17" s="76" t="s">
        <v>351</v>
      </c>
      <c r="P17" s="76">
        <v>4754</v>
      </c>
    </row>
    <row r="18" spans="1:16" x14ac:dyDescent="0.25">
      <c r="A18" s="76">
        <v>16</v>
      </c>
      <c r="B18" s="80" t="s">
        <v>352</v>
      </c>
      <c r="C18" s="76">
        <v>1965</v>
      </c>
      <c r="D18" s="76">
        <f t="shared" si="0"/>
        <v>60</v>
      </c>
      <c r="E18" s="76" t="s">
        <v>63</v>
      </c>
      <c r="F18" s="76" t="str" cm="1">
        <f t="array" ref="F18">_xlfn.IFS(D18&gt;=Categories!$A$6,Categories!$E$6,D18&gt;=Categories!$A$5,Categories!$E$5,D18&gt;=Categories!$A$4,Categories!$E$4,D18&gt;=Categories!$A$3,Categories!$E$3)</f>
        <v>GM</v>
      </c>
      <c r="G18" s="76">
        <v>4</v>
      </c>
      <c r="H18" s="76">
        <v>0</v>
      </c>
      <c r="I18" s="76" t="s">
        <v>341</v>
      </c>
      <c r="J18" s="76">
        <v>0</v>
      </c>
      <c r="K18" s="76" t="s">
        <v>341</v>
      </c>
      <c r="L18" s="76">
        <v>0</v>
      </c>
      <c r="M18" s="76" t="s">
        <v>333</v>
      </c>
      <c r="N18" s="76">
        <v>4725</v>
      </c>
      <c r="O18" s="76" t="s">
        <v>330</v>
      </c>
      <c r="P18" s="76">
        <v>4725</v>
      </c>
    </row>
    <row r="19" spans="1:16" x14ac:dyDescent="0.25">
      <c r="A19" s="76">
        <v>17</v>
      </c>
      <c r="B19" s="80" t="s">
        <v>353</v>
      </c>
      <c r="C19" s="76">
        <v>1961</v>
      </c>
      <c r="D19" s="76">
        <f t="shared" si="0"/>
        <v>64</v>
      </c>
      <c r="E19" s="76" t="s">
        <v>63</v>
      </c>
      <c r="F19" s="76" t="str" cm="1">
        <f t="array" ref="F19">_xlfn.IFS(D19&gt;=Categories!$A$6,Categories!$E$6,D19&gt;=Categories!$A$5,Categories!$E$5,D19&gt;=Categories!$A$4,Categories!$E$4,D19&gt;=Categories!$A$3,Categories!$E$3)</f>
        <v>L</v>
      </c>
      <c r="G19" s="76">
        <v>5</v>
      </c>
      <c r="H19" s="76">
        <v>0</v>
      </c>
      <c r="I19" s="76" t="s">
        <v>341</v>
      </c>
      <c r="J19" s="76">
        <v>0</v>
      </c>
      <c r="K19" s="76" t="s">
        <v>341</v>
      </c>
      <c r="L19" s="76">
        <v>0</v>
      </c>
      <c r="M19" s="76" t="s">
        <v>333</v>
      </c>
      <c r="N19" s="76">
        <v>4367</v>
      </c>
      <c r="O19" s="76" t="s">
        <v>335</v>
      </c>
      <c r="P19" s="76">
        <v>4367</v>
      </c>
    </row>
    <row r="20" spans="1:16" x14ac:dyDescent="0.25">
      <c r="A20" s="76">
        <v>18</v>
      </c>
      <c r="B20" s="80" t="s">
        <v>354</v>
      </c>
      <c r="C20" s="76">
        <v>1960</v>
      </c>
      <c r="D20" s="76">
        <f t="shared" si="0"/>
        <v>65</v>
      </c>
      <c r="E20" s="76" t="s">
        <v>63</v>
      </c>
      <c r="F20" s="76" t="str" cm="1">
        <f t="array" ref="F20">_xlfn.IFS(D20&gt;=Categories!$A$6,Categories!$E$6,D20&gt;=Categories!$A$5,Categories!$E$5,D20&gt;=Categories!$A$4,Categories!$E$4,D20&gt;=Categories!$A$3,Categories!$E$3)</f>
        <v>L</v>
      </c>
      <c r="G20" s="76">
        <v>6</v>
      </c>
      <c r="H20" s="76">
        <v>707</v>
      </c>
      <c r="I20" s="76" t="s">
        <v>348</v>
      </c>
      <c r="J20" s="76">
        <v>1385</v>
      </c>
      <c r="K20" s="76" t="s">
        <v>330</v>
      </c>
      <c r="L20" s="76">
        <v>0</v>
      </c>
      <c r="M20" s="76" t="s">
        <v>333</v>
      </c>
      <c r="N20" s="76">
        <v>1791</v>
      </c>
      <c r="O20" s="76" t="s">
        <v>355</v>
      </c>
      <c r="P20" s="76">
        <v>3883</v>
      </c>
    </row>
    <row r="21" spans="1:16" x14ac:dyDescent="0.25">
      <c r="A21" s="76">
        <v>19</v>
      </c>
      <c r="B21" s="80" t="s">
        <v>356</v>
      </c>
      <c r="C21" s="76">
        <v>1978</v>
      </c>
      <c r="D21" s="76">
        <f t="shared" si="0"/>
        <v>47</v>
      </c>
      <c r="E21" s="76" t="s">
        <v>63</v>
      </c>
      <c r="F21" s="76" t="str" cm="1">
        <f t="array" ref="F21">_xlfn.IFS(D21&gt;=Categories!$A$6,Categories!$E$6,D21&gt;=Categories!$A$5,Categories!$E$5,D21&gt;=Categories!$A$4,Categories!$E$4,D21&gt;=Categories!$A$3,Categories!$E$3)</f>
        <v>M</v>
      </c>
      <c r="G21" s="76">
        <v>4</v>
      </c>
      <c r="H21" s="76">
        <v>0</v>
      </c>
      <c r="I21" s="76" t="s">
        <v>341</v>
      </c>
      <c r="J21" s="76">
        <v>0</v>
      </c>
      <c r="K21" s="76" t="s">
        <v>341</v>
      </c>
      <c r="L21" s="76">
        <v>3689</v>
      </c>
      <c r="M21" s="76" t="s">
        <v>327</v>
      </c>
      <c r="N21" s="76">
        <v>0</v>
      </c>
      <c r="O21" s="76" t="s">
        <v>333</v>
      </c>
      <c r="P21" s="76">
        <v>3689</v>
      </c>
    </row>
    <row r="22" spans="1:16" x14ac:dyDescent="0.25">
      <c r="A22" s="76">
        <v>20</v>
      </c>
      <c r="B22" s="80" t="s">
        <v>357</v>
      </c>
      <c r="C22" s="76">
        <v>1964</v>
      </c>
      <c r="D22" s="76">
        <f t="shared" si="0"/>
        <v>61</v>
      </c>
      <c r="E22" s="76" t="s">
        <v>63</v>
      </c>
      <c r="F22" s="76" t="str" cm="1">
        <f t="array" ref="F22">_xlfn.IFS(D22&gt;=Categories!$A$6,Categories!$E$6,D22&gt;=Categories!$A$5,Categories!$E$5,D22&gt;=Categories!$A$4,Categories!$E$4,D22&gt;=Categories!$A$3,Categories!$E$3)</f>
        <v>L</v>
      </c>
      <c r="G22" s="76">
        <v>7</v>
      </c>
      <c r="H22" s="76">
        <v>0</v>
      </c>
      <c r="I22" s="76" t="s">
        <v>341</v>
      </c>
      <c r="J22" s="76">
        <v>0</v>
      </c>
      <c r="K22" s="76" t="s">
        <v>341</v>
      </c>
      <c r="L22" s="76">
        <v>0</v>
      </c>
      <c r="M22" s="76" t="s">
        <v>333</v>
      </c>
      <c r="N22" s="76">
        <v>3493</v>
      </c>
      <c r="O22" s="76" t="s">
        <v>348</v>
      </c>
      <c r="P22" s="76">
        <v>3493</v>
      </c>
    </row>
    <row r="23" spans="1:16" x14ac:dyDescent="0.25">
      <c r="A23" s="76">
        <v>21</v>
      </c>
      <c r="B23" s="80" t="s">
        <v>358</v>
      </c>
      <c r="C23" s="76">
        <v>1950</v>
      </c>
      <c r="D23" s="76">
        <f t="shared" si="0"/>
        <v>75</v>
      </c>
      <c r="E23" s="76" t="s">
        <v>63</v>
      </c>
      <c r="F23" s="76" t="str" cm="1">
        <f t="array" ref="F23">_xlfn.IFS(D23&gt;=Categories!$A$6,Categories!$E$6,D23&gt;=Categories!$A$5,Categories!$E$5,D23&gt;=Categories!$A$4,Categories!$E$4,D23&gt;=Categories!$A$3,Categories!$E$3)</f>
        <v>L</v>
      </c>
      <c r="G23" s="76">
        <v>8</v>
      </c>
      <c r="H23" s="76">
        <v>0</v>
      </c>
      <c r="I23" s="76" t="s">
        <v>333</v>
      </c>
      <c r="J23" s="76">
        <v>1027</v>
      </c>
      <c r="K23" s="76" t="s">
        <v>335</v>
      </c>
      <c r="L23" s="76">
        <v>707</v>
      </c>
      <c r="M23" s="76" t="s">
        <v>351</v>
      </c>
      <c r="N23" s="76">
        <v>1515</v>
      </c>
      <c r="O23" s="76" t="s">
        <v>359</v>
      </c>
      <c r="P23" s="76">
        <v>3249</v>
      </c>
    </row>
    <row r="24" spans="1:16" x14ac:dyDescent="0.25">
      <c r="A24" s="76">
        <v>22</v>
      </c>
      <c r="B24" s="80" t="s">
        <v>360</v>
      </c>
      <c r="C24" s="76">
        <v>1954</v>
      </c>
      <c r="D24" s="76">
        <f t="shared" si="0"/>
        <v>71</v>
      </c>
      <c r="E24" s="76" t="s">
        <v>63</v>
      </c>
      <c r="F24" s="76" t="str" cm="1">
        <f t="array" ref="F24">_xlfn.IFS(D24&gt;=Categories!$A$6,Categories!$E$6,D24&gt;=Categories!$A$5,Categories!$E$5,D24&gt;=Categories!$A$4,Categories!$E$4,D24&gt;=Categories!$A$3,Categories!$E$3)</f>
        <v>L</v>
      </c>
      <c r="G24" s="76">
        <v>9</v>
      </c>
      <c r="H24" s="76">
        <v>0</v>
      </c>
      <c r="I24" s="76" t="s">
        <v>341</v>
      </c>
      <c r="J24" s="76">
        <v>0</v>
      </c>
      <c r="K24" s="76" t="s">
        <v>333</v>
      </c>
      <c r="L24" s="76">
        <v>1338</v>
      </c>
      <c r="M24" s="76" t="s">
        <v>336</v>
      </c>
      <c r="N24" s="76">
        <v>1650</v>
      </c>
      <c r="O24" s="76" t="s">
        <v>361</v>
      </c>
      <c r="P24" s="76">
        <v>2988</v>
      </c>
    </row>
    <row r="25" spans="1:16" x14ac:dyDescent="0.25">
      <c r="A25" s="76">
        <v>23</v>
      </c>
      <c r="B25" s="80" t="s">
        <v>362</v>
      </c>
      <c r="C25" s="76">
        <v>1961</v>
      </c>
      <c r="D25" s="76">
        <f t="shared" si="0"/>
        <v>64</v>
      </c>
      <c r="E25" s="76" t="s">
        <v>63</v>
      </c>
      <c r="F25" s="76" t="str" cm="1">
        <f t="array" ref="F25">_xlfn.IFS(D25&gt;=Categories!$A$6,Categories!$E$6,D25&gt;=Categories!$A$5,Categories!$E$5,D25&gt;=Categories!$A$4,Categories!$E$4,D25&gt;=Categories!$A$3,Categories!$E$3)</f>
        <v>L</v>
      </c>
      <c r="G25" s="76">
        <v>10</v>
      </c>
      <c r="H25" s="76">
        <v>0</v>
      </c>
      <c r="I25" s="76" t="s">
        <v>341</v>
      </c>
      <c r="J25" s="76">
        <v>0</v>
      </c>
      <c r="K25" s="76" t="s">
        <v>341</v>
      </c>
      <c r="L25" s="76">
        <v>0</v>
      </c>
      <c r="M25" s="76" t="s">
        <v>333</v>
      </c>
      <c r="N25" s="76">
        <v>2814</v>
      </c>
      <c r="O25" s="76" t="s">
        <v>363</v>
      </c>
      <c r="P25" s="76">
        <v>2814</v>
      </c>
    </row>
    <row r="26" spans="1:16" x14ac:dyDescent="0.25">
      <c r="A26" s="76">
        <v>24</v>
      </c>
      <c r="B26" s="80" t="s">
        <v>364</v>
      </c>
      <c r="C26" s="76">
        <v>1964</v>
      </c>
      <c r="D26" s="76">
        <f t="shared" si="0"/>
        <v>61</v>
      </c>
      <c r="E26" s="76" t="s">
        <v>63</v>
      </c>
      <c r="F26" s="76" t="str" cm="1">
        <f t="array" ref="F26">_xlfn.IFS(D26&gt;=Categories!$A$6,Categories!$E$6,D26&gt;=Categories!$A$5,Categories!$E$5,D26&gt;=Categories!$A$4,Categories!$E$4,D26&gt;=Categories!$A$3,Categories!$E$3)</f>
        <v>L</v>
      </c>
      <c r="G26" s="76">
        <v>11</v>
      </c>
      <c r="H26" s="76">
        <v>0</v>
      </c>
      <c r="I26" s="76" t="s">
        <v>341</v>
      </c>
      <c r="J26" s="76">
        <v>0</v>
      </c>
      <c r="K26" s="76" t="s">
        <v>341</v>
      </c>
      <c r="L26" s="76">
        <v>0</v>
      </c>
      <c r="M26" s="76" t="s">
        <v>333</v>
      </c>
      <c r="N26" s="76">
        <v>2260</v>
      </c>
      <c r="O26" s="76" t="s">
        <v>365</v>
      </c>
      <c r="P26" s="76">
        <v>2260</v>
      </c>
    </row>
    <row r="27" spans="1:16" x14ac:dyDescent="0.25">
      <c r="A27" s="76">
        <v>25</v>
      </c>
      <c r="B27" s="80" t="s">
        <v>366</v>
      </c>
      <c r="C27" s="76">
        <v>1960</v>
      </c>
      <c r="D27" s="76">
        <f t="shared" si="0"/>
        <v>65</v>
      </c>
      <c r="E27" s="76" t="s">
        <v>63</v>
      </c>
      <c r="F27" s="76" t="str" cm="1">
        <f t="array" ref="F27">_xlfn.IFS(D27&gt;=Categories!$A$6,Categories!$E$6,D27&gt;=Categories!$A$5,Categories!$E$5,D27&gt;=Categories!$A$4,Categories!$E$4,D27&gt;=Categories!$A$3,Categories!$E$3)</f>
        <v>L</v>
      </c>
      <c r="G27" s="76">
        <v>12</v>
      </c>
      <c r="H27" s="76">
        <v>0</v>
      </c>
      <c r="I27" s="76" t="s">
        <v>341</v>
      </c>
      <c r="J27" s="76">
        <v>0</v>
      </c>
      <c r="K27" s="76" t="s">
        <v>341</v>
      </c>
      <c r="L27" s="76">
        <v>0</v>
      </c>
      <c r="M27" s="76" t="s">
        <v>333</v>
      </c>
      <c r="N27" s="76">
        <v>2096</v>
      </c>
      <c r="O27" s="76" t="s">
        <v>367</v>
      </c>
      <c r="P27" s="76">
        <v>2096</v>
      </c>
    </row>
    <row r="28" spans="1:16" x14ac:dyDescent="0.25">
      <c r="A28" s="76">
        <v>26</v>
      </c>
      <c r="B28" s="80" t="s">
        <v>368</v>
      </c>
      <c r="C28" s="81">
        <v>1960</v>
      </c>
      <c r="D28" s="76">
        <f t="shared" si="0"/>
        <v>65</v>
      </c>
      <c r="E28" s="76" t="s">
        <v>63</v>
      </c>
      <c r="F28" s="76" t="str" cm="1">
        <f t="array" ref="F28">_xlfn.IFS(D28&gt;=Categories!$A$6,Categories!$E$6,D28&gt;=Categories!$A$5,Categories!$E$5,D28&gt;=Categories!$A$4,Categories!$E$4,D28&gt;=Categories!$A$3,Categories!$E$3)</f>
        <v>L</v>
      </c>
      <c r="G28" s="76">
        <v>13</v>
      </c>
      <c r="H28" s="76">
        <v>0</v>
      </c>
      <c r="I28" s="76" t="s">
        <v>341</v>
      </c>
      <c r="J28" s="76">
        <v>0</v>
      </c>
      <c r="K28" s="76" t="s">
        <v>341</v>
      </c>
      <c r="L28" s="76">
        <v>0</v>
      </c>
      <c r="M28" s="76" t="s">
        <v>333</v>
      </c>
      <c r="N28" s="76">
        <v>1940</v>
      </c>
      <c r="O28" s="76" t="s">
        <v>369</v>
      </c>
      <c r="P28" s="76">
        <v>1940</v>
      </c>
    </row>
    <row r="29" spans="1:16" x14ac:dyDescent="0.25">
      <c r="A29" s="76">
        <v>27</v>
      </c>
      <c r="B29" s="80" t="s">
        <v>370</v>
      </c>
      <c r="C29" s="76">
        <v>2008</v>
      </c>
      <c r="D29" s="76">
        <f t="shared" si="0"/>
        <v>17</v>
      </c>
      <c r="E29" s="76" t="s">
        <v>63</v>
      </c>
      <c r="F29" s="76" t="str" cm="1">
        <f t="array" ref="F29">_xlfn.IFS(D29&gt;=Categories!$A$6,Categories!$E$6,D29&gt;=Categories!$A$5,Categories!$E$5,D29&gt;=Categories!$A$4,Categories!$E$4,D29&gt;=Categories!$A$3,Categories!$E$3)</f>
        <v>-</v>
      </c>
      <c r="G29" s="76">
        <v>6</v>
      </c>
      <c r="H29" s="76">
        <v>1582</v>
      </c>
      <c r="I29" s="76" t="s">
        <v>335</v>
      </c>
      <c r="J29" s="76">
        <v>0</v>
      </c>
      <c r="K29" s="76" t="s">
        <v>341</v>
      </c>
      <c r="L29" s="76">
        <v>0</v>
      </c>
      <c r="M29" s="76" t="s">
        <v>341</v>
      </c>
      <c r="N29" s="76">
        <v>0</v>
      </c>
      <c r="O29" s="76" t="s">
        <v>333</v>
      </c>
      <c r="P29" s="76">
        <v>1582</v>
      </c>
    </row>
    <row r="30" spans="1:16" x14ac:dyDescent="0.25">
      <c r="A30" s="76">
        <v>28</v>
      </c>
      <c r="B30" s="80" t="s">
        <v>371</v>
      </c>
      <c r="C30" s="76">
        <v>1963</v>
      </c>
      <c r="D30" s="76">
        <f t="shared" si="0"/>
        <v>62</v>
      </c>
      <c r="E30" s="76" t="s">
        <v>63</v>
      </c>
      <c r="F30" s="76" t="str" cm="1">
        <f t="array" ref="F30">_xlfn.IFS(D30&gt;=Categories!$A$6,Categories!$E$6,D30&gt;=Categories!$A$5,Categories!$E$5,D30&gt;=Categories!$A$4,Categories!$E$4,D30&gt;=Categories!$A$3,Categories!$E$3)</f>
        <v>L</v>
      </c>
      <c r="G30" s="76">
        <v>14</v>
      </c>
      <c r="H30" s="76">
        <v>0</v>
      </c>
      <c r="I30" s="76" t="s">
        <v>341</v>
      </c>
      <c r="J30" s="76">
        <v>0</v>
      </c>
      <c r="K30" s="76" t="s">
        <v>341</v>
      </c>
      <c r="L30" s="76">
        <v>0</v>
      </c>
      <c r="M30" s="76" t="s">
        <v>333</v>
      </c>
      <c r="N30" s="76">
        <v>1385</v>
      </c>
      <c r="O30" s="76" t="s">
        <v>372</v>
      </c>
      <c r="P30" s="76">
        <v>1385</v>
      </c>
    </row>
    <row r="31" spans="1:16" x14ac:dyDescent="0.25">
      <c r="A31" s="76">
        <v>29</v>
      </c>
      <c r="B31" s="80" t="s">
        <v>373</v>
      </c>
      <c r="C31" s="76">
        <v>1990</v>
      </c>
      <c r="D31" s="76">
        <f t="shared" si="0"/>
        <v>35</v>
      </c>
      <c r="E31" s="76" t="s">
        <v>63</v>
      </c>
      <c r="F31" s="76" t="str" cm="1">
        <f t="array" ref="F31">_xlfn.IFS(D31&gt;=Categories!$A$6,Categories!$E$6,D31&gt;=Categories!$A$5,Categories!$E$5,D31&gt;=Categories!$A$4,Categories!$E$4,D31&gt;=Categories!$A$3,Categories!$E$3)</f>
        <v>-</v>
      </c>
      <c r="G31" s="76">
        <v>7</v>
      </c>
      <c r="H31" s="76">
        <v>0</v>
      </c>
      <c r="I31" s="76" t="s">
        <v>341</v>
      </c>
      <c r="J31" s="76">
        <v>0</v>
      </c>
      <c r="K31" s="76" t="s">
        <v>341</v>
      </c>
      <c r="L31" s="76">
        <v>0</v>
      </c>
      <c r="M31" s="76" t="s">
        <v>333</v>
      </c>
      <c r="N31" s="76">
        <v>1261</v>
      </c>
      <c r="O31" s="76" t="s">
        <v>374</v>
      </c>
      <c r="P31" s="76">
        <v>1261</v>
      </c>
    </row>
    <row r="32" spans="1:16" x14ac:dyDescent="0.25">
      <c r="A32" s="76">
        <v>30</v>
      </c>
      <c r="B32" s="80" t="s">
        <v>375</v>
      </c>
      <c r="C32" s="76">
        <v>1944</v>
      </c>
      <c r="D32" s="76">
        <f t="shared" si="0"/>
        <v>81</v>
      </c>
      <c r="E32" s="76" t="s">
        <v>63</v>
      </c>
      <c r="F32" s="76" t="str" cm="1">
        <f t="array" ref="F32">_xlfn.IFS(D32&gt;=Categories!$A$6,Categories!$E$6,D32&gt;=Categories!$A$5,Categories!$E$5,D32&gt;=Categories!$A$4,Categories!$E$4,D32&gt;=Categories!$A$3,Categories!$E$3)</f>
        <v>L</v>
      </c>
      <c r="G32" s="76">
        <v>15</v>
      </c>
      <c r="H32" s="76">
        <v>0</v>
      </c>
      <c r="I32" s="76" t="s">
        <v>341</v>
      </c>
      <c r="J32" s="76">
        <v>0</v>
      </c>
      <c r="K32" s="76" t="s">
        <v>341</v>
      </c>
      <c r="L32" s="76">
        <v>0</v>
      </c>
      <c r="M32" s="76" t="s">
        <v>333</v>
      </c>
      <c r="N32" s="76">
        <v>1142</v>
      </c>
      <c r="O32" s="76" t="s">
        <v>376</v>
      </c>
      <c r="P32" s="76">
        <v>1142</v>
      </c>
    </row>
    <row r="33" spans="1:16" x14ac:dyDescent="0.25">
      <c r="A33" s="76">
        <v>31</v>
      </c>
      <c r="B33" s="80" t="s">
        <v>377</v>
      </c>
      <c r="C33" s="76">
        <v>1975</v>
      </c>
      <c r="D33" s="76">
        <f t="shared" si="0"/>
        <v>50</v>
      </c>
      <c r="E33" s="76" t="s">
        <v>63</v>
      </c>
      <c r="F33" s="76" t="str" cm="1">
        <f t="array" ref="F33">_xlfn.IFS(D33&gt;=Categories!$A$6,Categories!$E$6,D33&gt;=Categories!$A$5,Categories!$E$5,D33&gt;=Categories!$A$4,Categories!$E$4,D33&gt;=Categories!$A$3,Categories!$E$3)</f>
        <v>M</v>
      </c>
      <c r="G33" s="76">
        <v>5</v>
      </c>
      <c r="H33" s="76">
        <v>0</v>
      </c>
      <c r="I33" s="76" t="s">
        <v>341</v>
      </c>
      <c r="J33" s="76">
        <v>0</v>
      </c>
      <c r="K33" s="76" t="s">
        <v>341</v>
      </c>
      <c r="L33" s="76">
        <v>1113</v>
      </c>
      <c r="M33" s="76" t="s">
        <v>331</v>
      </c>
      <c r="N33" s="76">
        <v>0</v>
      </c>
      <c r="O33" s="76" t="s">
        <v>333</v>
      </c>
      <c r="P33" s="76">
        <v>1113</v>
      </c>
    </row>
    <row r="34" spans="1:16" x14ac:dyDescent="0.25">
      <c r="A34" s="76">
        <v>32</v>
      </c>
      <c r="B34" s="80" t="s">
        <v>378</v>
      </c>
      <c r="C34" s="76">
        <v>1984</v>
      </c>
      <c r="D34" s="76">
        <f t="shared" si="0"/>
        <v>41</v>
      </c>
      <c r="E34" s="76" t="s">
        <v>63</v>
      </c>
      <c r="F34" s="76" t="str" cm="1">
        <f t="array" ref="F34">_xlfn.IFS(D34&gt;=Categories!$A$6,Categories!$E$6,D34&gt;=Categories!$A$5,Categories!$E$5,D34&gt;=Categories!$A$4,Categories!$E$4,D34&gt;=Categories!$A$3,Categories!$E$3)</f>
        <v>M</v>
      </c>
      <c r="G34" s="76">
        <v>6</v>
      </c>
      <c r="H34" s="76">
        <v>0</v>
      </c>
      <c r="I34" s="76" t="s">
        <v>341</v>
      </c>
      <c r="J34" s="76">
        <v>0</v>
      </c>
      <c r="K34" s="76" t="s">
        <v>341</v>
      </c>
      <c r="L34" s="76">
        <v>0</v>
      </c>
      <c r="M34" s="76" t="s">
        <v>333</v>
      </c>
      <c r="N34" s="76">
        <v>1027</v>
      </c>
      <c r="O34" s="76" t="s">
        <v>379</v>
      </c>
      <c r="P34" s="76">
        <v>1027</v>
      </c>
    </row>
    <row r="35" spans="1:16" x14ac:dyDescent="0.25">
      <c r="A35" s="76">
        <v>33</v>
      </c>
      <c r="B35" s="80" t="s">
        <v>380</v>
      </c>
      <c r="C35" s="76">
        <v>1970</v>
      </c>
      <c r="D35" s="76">
        <f t="shared" si="0"/>
        <v>55</v>
      </c>
      <c r="E35" s="76" t="s">
        <v>63</v>
      </c>
      <c r="F35" s="76" t="str" cm="1">
        <f t="array" ref="F35">_xlfn.IFS(D35&gt;=Categories!$A$6,Categories!$E$6,D35&gt;=Categories!$A$5,Categories!$E$5,D35&gt;=Categories!$A$4,Categories!$E$4,D35&gt;=Categories!$A$3,Categories!$E$3)</f>
        <v>GM</v>
      </c>
      <c r="G35" s="76">
        <v>5</v>
      </c>
      <c r="H35" s="76">
        <v>0</v>
      </c>
      <c r="I35" s="76" t="s">
        <v>341</v>
      </c>
      <c r="J35" s="76">
        <v>0</v>
      </c>
      <c r="K35" s="76" t="s">
        <v>341</v>
      </c>
      <c r="L35" s="76">
        <v>0</v>
      </c>
      <c r="M35" s="76" t="s">
        <v>333</v>
      </c>
      <c r="N35" s="76">
        <v>917</v>
      </c>
      <c r="O35" s="76" t="s">
        <v>381</v>
      </c>
      <c r="P35" s="76">
        <v>917</v>
      </c>
    </row>
    <row r="36" spans="1:16" x14ac:dyDescent="0.25">
      <c r="A36" s="76">
        <v>34</v>
      </c>
      <c r="B36" s="80" t="s">
        <v>382</v>
      </c>
      <c r="C36" s="76">
        <v>1963</v>
      </c>
      <c r="D36" s="76">
        <f t="shared" si="0"/>
        <v>62</v>
      </c>
      <c r="E36" s="76" t="s">
        <v>63</v>
      </c>
      <c r="F36" s="76" t="str" cm="1">
        <f t="array" ref="F36">_xlfn.IFS(D36&gt;=Categories!$A$6,Categories!$E$6,D36&gt;=Categories!$A$5,Categories!$E$5,D36&gt;=Categories!$A$4,Categories!$E$4,D36&gt;=Categories!$A$3,Categories!$E$3)</f>
        <v>L</v>
      </c>
      <c r="G36" s="76">
        <v>16</v>
      </c>
      <c r="H36" s="76">
        <v>0</v>
      </c>
      <c r="I36" s="76" t="s">
        <v>341</v>
      </c>
      <c r="J36" s="76">
        <v>0</v>
      </c>
      <c r="K36" s="76" t="s">
        <v>341</v>
      </c>
      <c r="L36" s="76">
        <v>903</v>
      </c>
      <c r="M36" s="76" t="s">
        <v>363</v>
      </c>
      <c r="N36" s="76">
        <v>0</v>
      </c>
      <c r="O36" s="76" t="s">
        <v>333</v>
      </c>
      <c r="P36" s="76">
        <v>903</v>
      </c>
    </row>
    <row r="37" spans="1:16" x14ac:dyDescent="0.25">
      <c r="A37" s="76">
        <v>35</v>
      </c>
      <c r="B37" s="80" t="s">
        <v>383</v>
      </c>
      <c r="C37" s="76">
        <v>1967</v>
      </c>
      <c r="D37" s="76">
        <f t="shared" si="0"/>
        <v>58</v>
      </c>
      <c r="E37" s="76" t="s">
        <v>66</v>
      </c>
      <c r="F37" s="76" t="str" cm="1">
        <f t="array" ref="F37">_xlfn.IFS(D37&gt;=Categories!$A$6,Categories!$E$6,D37&gt;=Categories!$A$5,Categories!$E$5,D37&gt;=Categories!$A$4,Categories!$E$4,D37&gt;=Categories!$A$3,Categories!$E$3)</f>
        <v>GM</v>
      </c>
      <c r="G37" s="76">
        <v>6</v>
      </c>
      <c r="H37" s="76">
        <v>0</v>
      </c>
      <c r="I37" s="76" t="s">
        <v>341</v>
      </c>
      <c r="J37" s="76">
        <v>0</v>
      </c>
      <c r="K37" s="76" t="s">
        <v>341</v>
      </c>
      <c r="L37" s="76">
        <v>0</v>
      </c>
      <c r="M37" s="76" t="s">
        <v>333</v>
      </c>
      <c r="N37" s="76">
        <v>810</v>
      </c>
      <c r="O37" s="76" t="s">
        <v>384</v>
      </c>
      <c r="P37" s="76">
        <v>810</v>
      </c>
    </row>
    <row r="38" spans="1:16" x14ac:dyDescent="0.25">
      <c r="A38" s="76">
        <v>36</v>
      </c>
      <c r="B38" s="80" t="s">
        <v>385</v>
      </c>
      <c r="C38" s="76">
        <v>1958</v>
      </c>
      <c r="D38" s="76">
        <f t="shared" si="0"/>
        <v>67</v>
      </c>
      <c r="E38" s="76" t="s">
        <v>63</v>
      </c>
      <c r="F38" s="76" t="str" cm="1">
        <f t="array" ref="F38">_xlfn.IFS(D38&gt;=Categories!$A$6,Categories!$E$6,D38&gt;=Categories!$A$5,Categories!$E$5,D38&gt;=Categories!$A$4,Categories!$E$4,D38&gt;=Categories!$A$3,Categories!$E$3)</f>
        <v>L</v>
      </c>
      <c r="G38" s="76">
        <v>17</v>
      </c>
      <c r="H38" s="76">
        <v>0</v>
      </c>
      <c r="I38" s="76" t="s">
        <v>341</v>
      </c>
      <c r="J38" s="76">
        <v>0</v>
      </c>
      <c r="K38" s="76" t="s">
        <v>341</v>
      </c>
      <c r="L38" s="76">
        <v>0</v>
      </c>
      <c r="M38" s="76" t="s">
        <v>333</v>
      </c>
      <c r="N38" s="76">
        <v>707</v>
      </c>
      <c r="O38" s="76" t="s">
        <v>386</v>
      </c>
      <c r="P38" s="76">
        <v>707</v>
      </c>
    </row>
    <row r="40" spans="1:16" ht="15" customHeight="1" x14ac:dyDescent="0.25">
      <c r="A40" s="74"/>
    </row>
  </sheetData>
  <autoFilter ref="A2:P38" xr:uid="{4466FA29-9A33-4E7F-8ABB-F888CA6D8241}"/>
  <hyperlinks>
    <hyperlink ref="H1" r:id="rId1" xr:uid="{F3FA3F31-BAAE-44CA-9AFD-4B5A45A2D013}"/>
    <hyperlink ref="J1" r:id="rId2" xr:uid="{64EC4696-4309-4491-8160-3EC067FB86E8}"/>
    <hyperlink ref="L1" r:id="rId3" xr:uid="{753D09FE-E1D1-4FBF-83AA-5BBBEE4E6653}"/>
    <hyperlink ref="N1" r:id="rId4" xr:uid="{F92D465D-5D5D-4EC6-A6F5-9261085AE755}"/>
    <hyperlink ref="B3" r:id="rId5" xr:uid="{12A7FF47-795F-4ABB-A19D-CE2483DBCCD9}"/>
    <hyperlink ref="B4" r:id="rId6" xr:uid="{1DFBC648-2861-41DE-A4D5-633757D8958F}"/>
    <hyperlink ref="B5" r:id="rId7" xr:uid="{5B087EFD-DCC2-47AA-9A6B-69D65D26246D}"/>
    <hyperlink ref="B6" r:id="rId8" xr:uid="{2F4331E1-DC16-4163-9D5D-AFF2D48BDCD8}"/>
    <hyperlink ref="B7" r:id="rId9" xr:uid="{92218EE2-40BA-4329-B5B5-A5A3899C0B4F}"/>
    <hyperlink ref="B8" r:id="rId10" xr:uid="{DB0165A8-FFB9-40B3-9016-4287CCF7181C}"/>
    <hyperlink ref="B9" r:id="rId11" xr:uid="{C9209414-13BD-4850-BCE1-0EF8A7350784}"/>
    <hyperlink ref="B10" r:id="rId12" xr:uid="{A64B3199-1B5C-4C4D-8751-63829D4BCA2F}"/>
    <hyperlink ref="B11" r:id="rId13" xr:uid="{4C0106FE-00FB-44FD-9129-5A0D3431ACAD}"/>
    <hyperlink ref="B12" r:id="rId14" xr:uid="{583FDB3B-2B20-463C-808E-D5D0FB9F8FC4}"/>
    <hyperlink ref="B13" r:id="rId15" xr:uid="{02E2260F-5D18-49E0-94A8-4D6C1B99856B}"/>
    <hyperlink ref="B14" r:id="rId16" xr:uid="{6B25C497-410E-4D2E-8E19-307D2096BE1E}"/>
    <hyperlink ref="B15" r:id="rId17" xr:uid="{220800A8-699F-4DD2-B5E6-2B2B8AB8B437}"/>
    <hyperlink ref="B16" r:id="rId18" xr:uid="{6E5610C4-C65D-4D97-A4A2-B2E1F95BCB15}"/>
    <hyperlink ref="B17" r:id="rId19" xr:uid="{68830C4C-6ED5-4373-85A8-BB86E78A4C62}"/>
    <hyperlink ref="B18" r:id="rId20" xr:uid="{62E67DF5-2C99-4AA1-B061-5B590CD93FB4}"/>
    <hyperlink ref="B19" r:id="rId21" xr:uid="{81E8E0B0-5A49-4590-A595-0A167F522E8D}"/>
    <hyperlink ref="B20" r:id="rId22" xr:uid="{D8992763-CF13-47FE-8308-F1BFEA38031A}"/>
    <hyperlink ref="B21" r:id="rId23" xr:uid="{7A06C2E0-14AB-4419-8332-2861190895AB}"/>
    <hyperlink ref="B22" r:id="rId24" xr:uid="{AD960150-78BF-4548-BF14-10A78107FA5C}"/>
    <hyperlink ref="B23" r:id="rId25" xr:uid="{D3B6CD12-193B-4C37-8B3D-0ADD0B53F2EA}"/>
    <hyperlink ref="B24" r:id="rId26" xr:uid="{7A3D4C54-123A-4510-9225-E10E666DFD10}"/>
    <hyperlink ref="B25" r:id="rId27" xr:uid="{D95552A4-B79E-4361-B07A-73CD3639C3ED}"/>
    <hyperlink ref="B26" r:id="rId28" xr:uid="{470E78ED-6A76-44B2-8917-E882CF7CB6EA}"/>
    <hyperlink ref="B27" r:id="rId29" xr:uid="{9102F301-A61E-4A0B-82D5-9CD4C5410D67}"/>
    <hyperlink ref="B28" r:id="rId30" xr:uid="{79A19EDB-E5A3-45B7-83F2-8BC61F769D0F}"/>
    <hyperlink ref="B29" r:id="rId31" xr:uid="{E72ABD56-F537-4C82-B4EB-4CE32CD844AB}"/>
    <hyperlink ref="B30" r:id="rId32" xr:uid="{43C58984-8B64-42F4-9836-72D7FD0BB396}"/>
    <hyperlink ref="B31" r:id="rId33" xr:uid="{3EB523C7-AD76-4EB4-A8F0-CE14E1224390}"/>
    <hyperlink ref="B32" r:id="rId34" xr:uid="{BD5CDA32-E08A-4DA5-B715-9182562B2B35}"/>
    <hyperlink ref="B33" r:id="rId35" xr:uid="{3102A0DF-B784-4C20-85F0-663BB2B3631E}"/>
    <hyperlink ref="B34" r:id="rId36" xr:uid="{05BB9D10-C48B-4276-B4FA-0B5952044B68}"/>
    <hyperlink ref="B35" r:id="rId37" xr:uid="{CF88AF10-8F20-40B7-8F89-758276173110}"/>
    <hyperlink ref="B36" r:id="rId38" xr:uid="{A72613A6-07DD-42EC-856D-DF827B92A5A8}"/>
    <hyperlink ref="B37" r:id="rId39" xr:uid="{B9B82F24-E8EB-497A-9839-C87C8AD9A0AB}"/>
    <hyperlink ref="B38" r:id="rId40" xr:uid="{2D0FCFE3-0BA8-4E9C-BCFC-B859FEF3C4DC}"/>
  </hyperlinks>
  <pageMargins left="0.7" right="0.7" top="0.75" bottom="0.75" header="0.3" footer="0.3"/>
  <pageSetup paperSize="9" scale="75" orientation="landscape" r:id="rId4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E7FB2-9FEF-45F2-802A-6B2DDDF0ACAA}">
  <sheetPr codeName="Sheet14"/>
  <dimension ref="A1:H6"/>
  <sheetViews>
    <sheetView zoomScaleNormal="100" workbookViewId="0">
      <selection sqref="A1:E6"/>
    </sheetView>
  </sheetViews>
  <sheetFormatPr defaultColWidth="8.7109375" defaultRowHeight="12.75" x14ac:dyDescent="0.2"/>
  <cols>
    <col min="1" max="5" width="8.7109375" style="1"/>
    <col min="6" max="6" width="12.85546875" style="1" customWidth="1"/>
    <col min="7" max="16384" width="8.7109375" style="1"/>
  </cols>
  <sheetData>
    <row r="1" spans="1:8" x14ac:dyDescent="0.2">
      <c r="A1" s="1" t="s">
        <v>72</v>
      </c>
      <c r="B1" s="1" t="s">
        <v>63</v>
      </c>
      <c r="C1" s="1" t="s">
        <v>73</v>
      </c>
      <c r="D1" s="1" t="s">
        <v>66</v>
      </c>
      <c r="G1" s="1" t="s">
        <v>74</v>
      </c>
    </row>
    <row r="2" spans="1:8" x14ac:dyDescent="0.2">
      <c r="A2" s="1" t="s">
        <v>75</v>
      </c>
      <c r="B2" s="1" t="s">
        <v>76</v>
      </c>
      <c r="C2" s="1" t="s">
        <v>75</v>
      </c>
      <c r="D2" s="1" t="s">
        <v>76</v>
      </c>
      <c r="E2" s="1" t="s">
        <v>77</v>
      </c>
      <c r="F2" s="1" t="s">
        <v>78</v>
      </c>
    </row>
    <row r="3" spans="1:8" x14ac:dyDescent="0.2">
      <c r="A3" s="1">
        <v>0</v>
      </c>
      <c r="B3" s="1">
        <v>40</v>
      </c>
      <c r="C3" s="1">
        <v>0</v>
      </c>
      <c r="D3" s="1">
        <v>40</v>
      </c>
      <c r="E3" s="1" t="s">
        <v>79</v>
      </c>
      <c r="F3" s="1" t="s">
        <v>79</v>
      </c>
      <c r="G3" s="1">
        <v>13</v>
      </c>
      <c r="H3" s="1">
        <v>42</v>
      </c>
    </row>
    <row r="4" spans="1:8" x14ac:dyDescent="0.2">
      <c r="A4" s="1">
        <v>41</v>
      </c>
      <c r="B4" s="1">
        <v>50</v>
      </c>
      <c r="C4" s="1">
        <v>41</v>
      </c>
      <c r="D4" s="1">
        <v>50</v>
      </c>
      <c r="E4" s="1" t="s">
        <v>63</v>
      </c>
      <c r="F4" s="1" t="s">
        <v>296</v>
      </c>
      <c r="G4" s="1">
        <v>4</v>
      </c>
      <c r="H4" s="1">
        <v>31</v>
      </c>
    </row>
    <row r="5" spans="1:8" x14ac:dyDescent="0.2">
      <c r="A5" s="1">
        <v>51</v>
      </c>
      <c r="B5" s="1">
        <v>60</v>
      </c>
      <c r="C5" s="1">
        <v>51</v>
      </c>
      <c r="D5" s="1">
        <v>60</v>
      </c>
      <c r="E5" s="1" t="s">
        <v>80</v>
      </c>
      <c r="F5" s="1" t="s">
        <v>81</v>
      </c>
      <c r="G5" s="1">
        <v>10</v>
      </c>
      <c r="H5" s="1">
        <v>41</v>
      </c>
    </row>
    <row r="6" spans="1:8" x14ac:dyDescent="0.2">
      <c r="A6" s="1">
        <v>61</v>
      </c>
      <c r="B6" s="1">
        <v>1000</v>
      </c>
      <c r="C6" s="1">
        <v>61</v>
      </c>
      <c r="D6" s="1">
        <v>1000</v>
      </c>
      <c r="E6" s="1" t="s">
        <v>294</v>
      </c>
      <c r="F6" s="1" t="s">
        <v>295</v>
      </c>
      <c r="G6" s="1">
        <v>15</v>
      </c>
      <c r="H6" s="1">
        <v>39</v>
      </c>
    </row>
  </sheetData>
  <pageMargins left="0.7" right="0.7" top="0.78749999999999998" bottom="0.78749999999999998" header="0.511811023622047" footer="0.511811023622047"/>
  <pageSetup paperSize="9" pageOrder="overThenDown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EA8C3-B020-400E-BB42-8BC08079B91C}">
  <sheetPr codeName="Sheet3">
    <pageSetUpPr fitToPage="1"/>
  </sheetPr>
  <dimension ref="A1:Y56"/>
  <sheetViews>
    <sheetView topLeftCell="A3" zoomScaleNormal="100" workbookViewId="0">
      <selection activeCell="B17" sqref="B17"/>
    </sheetView>
  </sheetViews>
  <sheetFormatPr defaultColWidth="8.7109375" defaultRowHeight="14.25" customHeight="1" x14ac:dyDescent="0.2"/>
  <cols>
    <col min="1" max="1" width="10.5703125" style="1" customWidth="1"/>
    <col min="2" max="2" width="7.5703125" style="1" customWidth="1"/>
    <col min="3" max="3" width="10.28515625" style="1" customWidth="1"/>
    <col min="4" max="4" width="21.42578125" style="1" customWidth="1"/>
    <col min="5" max="10" width="4.7109375" style="1" customWidth="1"/>
    <col min="11" max="14" width="4.7109375" style="1" hidden="1" customWidth="1"/>
    <col min="15" max="17" width="9.7109375" style="1" customWidth="1"/>
    <col min="18" max="18" width="10" style="1" customWidth="1"/>
    <col min="19" max="20" width="9.7109375" style="1" customWidth="1"/>
    <col min="21" max="24" width="9.7109375" style="1" hidden="1" customWidth="1"/>
    <col min="25" max="25" width="7.85546875" style="1" customWidth="1"/>
    <col min="26" max="16384" width="8.7109375" style="1"/>
  </cols>
  <sheetData>
    <row r="1" spans="1:25" ht="14.25" customHeight="1" x14ac:dyDescent="0.2">
      <c r="A1" s="61">
        <v>3</v>
      </c>
      <c r="B1" s="61">
        <v>2025</v>
      </c>
      <c r="C1" s="1" t="s">
        <v>0</v>
      </c>
      <c r="D1" s="2" t="s">
        <v>86</v>
      </c>
      <c r="I1" s="1" t="s">
        <v>1</v>
      </c>
      <c r="J1" s="2"/>
      <c r="M1" s="1" t="s">
        <v>2</v>
      </c>
      <c r="N1" s="1">
        <v>2025</v>
      </c>
      <c r="W1" s="3" t="s">
        <v>3</v>
      </c>
    </row>
    <row r="2" spans="1:25" ht="14.25" customHeight="1" x14ac:dyDescent="0.2">
      <c r="A2" s="4">
        <v>3</v>
      </c>
      <c r="B2" s="4"/>
      <c r="D2" s="1" t="s">
        <v>4</v>
      </c>
      <c r="I2" s="1" t="s">
        <v>5</v>
      </c>
      <c r="J2" s="5"/>
      <c r="S2" s="3"/>
    </row>
    <row r="3" spans="1:25" ht="14.25" customHeight="1" thickBot="1" x14ac:dyDescent="0.25">
      <c r="C3" s="2"/>
      <c r="D3" s="2"/>
      <c r="E3" s="6"/>
      <c r="J3" s="2"/>
      <c r="S3" s="3"/>
    </row>
    <row r="4" spans="1:25" ht="40.5" customHeight="1" thickBot="1" x14ac:dyDescent="0.25">
      <c r="A4" s="75" t="str">
        <f>"RAC - Pohár ČWA " &amp; B1</f>
        <v>RAC - Pohár ČWA 2025</v>
      </c>
      <c r="B4" s="75"/>
      <c r="C4" s="75"/>
      <c r="D4" s="75"/>
      <c r="E4" s="7">
        <v>251501</v>
      </c>
      <c r="F4" s="8">
        <v>252117</v>
      </c>
      <c r="G4" s="8">
        <v>252128</v>
      </c>
      <c r="H4" s="9">
        <v>251506</v>
      </c>
      <c r="I4" s="70">
        <v>252206</v>
      </c>
      <c r="J4" s="32">
        <v>251716</v>
      </c>
      <c r="K4" s="32"/>
      <c r="L4" s="32"/>
      <c r="M4" s="32"/>
      <c r="N4" s="32"/>
      <c r="O4" s="33" t="s">
        <v>213</v>
      </c>
      <c r="P4" s="34" t="s">
        <v>193</v>
      </c>
      <c r="Q4" s="34" t="s">
        <v>49</v>
      </c>
      <c r="R4" s="35" t="s">
        <v>227</v>
      </c>
      <c r="S4" s="73" t="s">
        <v>204</v>
      </c>
      <c r="T4" s="36" t="s">
        <v>50</v>
      </c>
      <c r="U4" s="34"/>
      <c r="V4" s="34"/>
      <c r="W4" s="34"/>
      <c r="X4" s="37"/>
      <c r="Y4" s="38"/>
    </row>
    <row r="5" spans="1:25" ht="14.25" customHeight="1" x14ac:dyDescent="0.2">
      <c r="A5" s="10"/>
      <c r="B5" s="11"/>
      <c r="C5" s="12"/>
      <c r="D5" s="13" t="s">
        <v>6</v>
      </c>
      <c r="E5" s="14">
        <v>7</v>
      </c>
      <c r="F5" s="15">
        <v>10</v>
      </c>
      <c r="G5" s="15">
        <v>9</v>
      </c>
      <c r="H5" s="71">
        <v>11</v>
      </c>
      <c r="I5" s="16">
        <v>8</v>
      </c>
      <c r="J5" s="15">
        <v>20</v>
      </c>
      <c r="K5" s="15"/>
      <c r="L5" s="15"/>
      <c r="M5" s="15"/>
      <c r="N5" s="17"/>
      <c r="O5" s="39">
        <v>251501</v>
      </c>
      <c r="P5" s="40">
        <v>252117</v>
      </c>
      <c r="Q5" s="40">
        <v>252128</v>
      </c>
      <c r="R5" s="41">
        <v>251506</v>
      </c>
      <c r="S5" s="41">
        <v>252206</v>
      </c>
      <c r="T5" s="40">
        <v>251716</v>
      </c>
      <c r="U5" s="40"/>
      <c r="V5" s="40"/>
      <c r="W5" s="40"/>
      <c r="X5" s="40" t="str">
        <f>IF(N4,N4,"")</f>
        <v/>
      </c>
      <c r="Y5" s="42"/>
    </row>
    <row r="6" spans="1:25" ht="14.25" customHeight="1" thickBot="1" x14ac:dyDescent="0.25">
      <c r="A6" s="43" t="s">
        <v>7</v>
      </c>
      <c r="B6" s="47" t="s">
        <v>8</v>
      </c>
      <c r="C6" s="44" t="s">
        <v>9</v>
      </c>
      <c r="D6" s="45" t="s">
        <v>10</v>
      </c>
      <c r="E6" s="43" t="s">
        <v>11</v>
      </c>
      <c r="F6" s="46" t="s">
        <v>11</v>
      </c>
      <c r="G6" s="46" t="s">
        <v>11</v>
      </c>
      <c r="H6" s="72" t="s">
        <v>11</v>
      </c>
      <c r="I6" s="46" t="s">
        <v>11</v>
      </c>
      <c r="J6" s="46" t="s">
        <v>11</v>
      </c>
      <c r="K6" s="46" t="s">
        <v>11</v>
      </c>
      <c r="L6" s="46" t="s">
        <v>11</v>
      </c>
      <c r="M6" s="46" t="s">
        <v>11</v>
      </c>
      <c r="N6" s="44" t="s">
        <v>11</v>
      </c>
      <c r="O6" s="43" t="s">
        <v>12</v>
      </c>
      <c r="P6" s="47" t="s">
        <v>12</v>
      </c>
      <c r="Q6" s="47" t="s">
        <v>12</v>
      </c>
      <c r="R6" s="48" t="s">
        <v>12</v>
      </c>
      <c r="S6" s="72" t="s">
        <v>12</v>
      </c>
      <c r="T6" s="44" t="s">
        <v>12</v>
      </c>
      <c r="U6" s="45" t="s">
        <v>12</v>
      </c>
      <c r="V6" s="45" t="s">
        <v>12</v>
      </c>
      <c r="W6" s="45" t="s">
        <v>12</v>
      </c>
      <c r="X6" s="45" t="s">
        <v>12</v>
      </c>
      <c r="Y6" s="49" t="s">
        <v>13</v>
      </c>
    </row>
    <row r="7" spans="1:25" ht="14.25" customHeight="1" x14ac:dyDescent="0.2">
      <c r="A7" s="86">
        <v>1</v>
      </c>
      <c r="B7" s="83" t="s">
        <v>25</v>
      </c>
      <c r="C7" s="69" t="s">
        <v>111</v>
      </c>
      <c r="D7" s="18" t="s">
        <v>20</v>
      </c>
      <c r="E7" s="19"/>
      <c r="F7" s="20">
        <v>2</v>
      </c>
      <c r="G7" s="20">
        <v>1</v>
      </c>
      <c r="H7" s="22"/>
      <c r="I7" s="23">
        <v>2</v>
      </c>
      <c r="J7" s="20"/>
      <c r="K7" s="20"/>
      <c r="L7" s="20"/>
      <c r="M7" s="20"/>
      <c r="N7" s="21"/>
      <c r="O7" s="19">
        <f>IF((E7&gt;0),ROUND((101+1000*(LOG10($E$5)-LOG10(E7)))*$A$2,0),0)</f>
        <v>0</v>
      </c>
      <c r="P7" s="20">
        <f>IF((F7&gt;0),ROUND((101+1000*(LOG10($F$5)-LOG10(F7)))*$A$2,0),0)</f>
        <v>2400</v>
      </c>
      <c r="Q7" s="20">
        <f>IF((G7&gt;0),ROUND((101+1000*(LOG10($G$5)-LOG10(G7)))*$A$2,0),0)</f>
        <v>3166</v>
      </c>
      <c r="R7" s="22">
        <f>IF((H7&gt;0),ROUND((101+1000*(LOG10($H$5)-LOG10(H7)))*$A$2,0),0)</f>
        <v>0</v>
      </c>
      <c r="S7" s="23">
        <f>IF((I7&gt;0),ROUND((101+1000*(LOG10($I$5)-LOG10(I7)))*$A$2,0),0)</f>
        <v>2109</v>
      </c>
      <c r="T7" s="20">
        <f>IF((J7&gt;0),ROUND((101+1000*(LOG10($J$5)-LOG10(J7)))*$A$2,0),0)</f>
        <v>0</v>
      </c>
      <c r="U7" s="20">
        <f>IF((K7&gt;0),ROUND((101+1000*(LOG10($K$5)-LOG10(K7)))*$A$2,0),0)</f>
        <v>0</v>
      </c>
      <c r="V7" s="20">
        <f>IF((L7&gt;0),ROUND((101+1000*(LOG10($L$5)-LOG10(L7)))*$A$2,0),0)</f>
        <v>0</v>
      </c>
      <c r="W7" s="20">
        <f>IF((M7&gt;0),ROUND((101+1000*(LOG10($M$5)-LOG10(M7)))*$A$2,0),0)</f>
        <v>0</v>
      </c>
      <c r="X7" s="20">
        <f>IF((N7&gt;0),ROUND((101+1000*(LOG10($N$5)-LOG10(N7)))*$A$2,0),0)</f>
        <v>0</v>
      </c>
      <c r="Y7" s="22">
        <f>SUM(LARGE(O7:X7,1),LARGE(O7:X7,2),LARGE(O7:X7,3))</f>
        <v>7675</v>
      </c>
    </row>
    <row r="8" spans="1:25" ht="14.25" customHeight="1" x14ac:dyDescent="0.2">
      <c r="A8" s="86">
        <v>2</v>
      </c>
      <c r="B8" s="84" t="s">
        <v>14</v>
      </c>
      <c r="C8" s="26" t="s">
        <v>15</v>
      </c>
      <c r="D8" s="27" t="s">
        <v>16</v>
      </c>
      <c r="E8" s="25"/>
      <c r="F8" s="26">
        <v>1</v>
      </c>
      <c r="G8" s="26"/>
      <c r="H8" s="28"/>
      <c r="I8" s="29">
        <v>1</v>
      </c>
      <c r="J8" s="26"/>
      <c r="K8" s="26"/>
      <c r="L8" s="26"/>
      <c r="M8" s="26"/>
      <c r="N8" s="27"/>
      <c r="O8" s="25">
        <f>IF((E8&gt;0),ROUND((101+1000*(LOG10($E$5)-LOG10(E8)))*$A$2,0),0)</f>
        <v>0</v>
      </c>
      <c r="P8" s="26">
        <f>IF((F8&gt;0),ROUND((101+1000*(LOG10($F$5)-LOG10(F8)))*$A$2,0),0)</f>
        <v>3303</v>
      </c>
      <c r="Q8" s="26">
        <f>IF((G8&gt;0),ROUND((101+1000*(LOG10($G$5)-LOG10(G8)))*$A$2,0),0)</f>
        <v>0</v>
      </c>
      <c r="R8" s="28">
        <f>IF((H8&gt;0),ROUND((101+1000*(LOG10($H$5)-LOG10(H8)))*$A$2,0),0)</f>
        <v>0</v>
      </c>
      <c r="S8" s="29">
        <f>IF((I8&gt;0),ROUND((101+1000*(LOG10($I$5)-LOG10(I8)))*$A$2,0),0)</f>
        <v>3012</v>
      </c>
      <c r="T8" s="26">
        <f>IF((J8&gt;0),ROUND((101+1000*(LOG10($J$5)-LOG10(J8)))*$A$2,0),0)</f>
        <v>0</v>
      </c>
      <c r="U8" s="26">
        <f>IF((K8&gt;0),ROUND((101+1000*(LOG10($K$5)-LOG10(K8)))*$A$2,0),0)</f>
        <v>0</v>
      </c>
      <c r="V8" s="26">
        <f>IF((L8&gt;0),ROUND((101+1000*(LOG10($L$5)-LOG10(L8)))*$A$2,0),0)</f>
        <v>0</v>
      </c>
      <c r="W8" s="26">
        <f>IF((M8&gt;0),ROUND((101+1000*(LOG10($M$5)-LOG10(M8)))*$A$2,0),0)</f>
        <v>0</v>
      </c>
      <c r="X8" s="26">
        <f>IF((N8&gt;0),ROUND((101+1000*(LOG10($N$5)-LOG10(N8)))*$A$2,0),0)</f>
        <v>0</v>
      </c>
      <c r="Y8" s="28">
        <f>SUM(LARGE(O8:X8,1),LARGE(O8:X8,2),LARGE(O8:X8,3))</f>
        <v>6315</v>
      </c>
    </row>
    <row r="9" spans="1:25" ht="14.25" customHeight="1" x14ac:dyDescent="0.2">
      <c r="A9" s="86">
        <v>3</v>
      </c>
      <c r="B9" s="85" t="s">
        <v>297</v>
      </c>
      <c r="C9" s="26" t="s">
        <v>28</v>
      </c>
      <c r="D9" s="27" t="s">
        <v>29</v>
      </c>
      <c r="E9" s="25">
        <v>1</v>
      </c>
      <c r="F9" s="26"/>
      <c r="G9" s="26"/>
      <c r="H9" s="28">
        <v>1</v>
      </c>
      <c r="I9" s="29"/>
      <c r="J9" s="26"/>
      <c r="K9" s="26"/>
      <c r="L9" s="26"/>
      <c r="M9" s="26"/>
      <c r="N9" s="27"/>
      <c r="O9" s="25">
        <f>IF((E9&gt;0),ROUND((101+1000*(LOG10($E$5)-LOG10(E9)))*$A$2,0),0)</f>
        <v>2838</v>
      </c>
      <c r="P9" s="26">
        <f>IF((F9&gt;0),ROUND((101+1000*(LOG10($F$5)-LOG10(F9)))*$A$2,0),0)</f>
        <v>0</v>
      </c>
      <c r="Q9" s="26">
        <f>IF((G9&gt;0),ROUND((101+1000*(LOG10($G$5)-LOG10(G9)))*$A$2,0),0)</f>
        <v>0</v>
      </c>
      <c r="R9" s="28">
        <f>IF((H9&gt;0),ROUND((101+1000*(LOG10($H$5)-LOG10(H9)))*$A$2,0),0)</f>
        <v>3427</v>
      </c>
      <c r="S9" s="29">
        <f>IF((I9&gt;0),ROUND((101+1000*(LOG10($I$5)-LOG10(I9)))*$A$2,0),0)</f>
        <v>0</v>
      </c>
      <c r="T9" s="26">
        <f>IF((J9&gt;0),ROUND((101+1000*(LOG10($J$5)-LOG10(J9)))*$A$2,0),0)</f>
        <v>0</v>
      </c>
      <c r="U9" s="26">
        <f>IF((K9&gt;0),ROUND((101+1000*(LOG10($K$5)-LOG10(K9)))*$A$2,0),0)</f>
        <v>0</v>
      </c>
      <c r="V9" s="26">
        <f>IF((L9&gt;0),ROUND((101+1000*(LOG10($L$5)-LOG10(L9)))*$A$2,0),0)</f>
        <v>0</v>
      </c>
      <c r="W9" s="26">
        <f>IF((M9&gt;0),ROUND((101+1000*(LOG10($M$5)-LOG10(M9)))*$A$2,0),0)</f>
        <v>0</v>
      </c>
      <c r="X9" s="26">
        <f>IF((N9&gt;0),ROUND((101+1000*(LOG10($N$5)-LOG10(N9)))*$A$2,0),0)</f>
        <v>0</v>
      </c>
      <c r="Y9" s="28">
        <f>SUM(LARGE(O9:X9,1),LARGE(O9:X9,2),LARGE(O9:X9,3))</f>
        <v>6265</v>
      </c>
    </row>
    <row r="10" spans="1:25" ht="14.25" customHeight="1" x14ac:dyDescent="0.2">
      <c r="A10" s="86">
        <v>4</v>
      </c>
      <c r="B10" s="84" t="s">
        <v>298</v>
      </c>
      <c r="C10" s="26" t="s">
        <v>132</v>
      </c>
      <c r="D10" s="27" t="s">
        <v>47</v>
      </c>
      <c r="E10" s="25">
        <v>2</v>
      </c>
      <c r="F10" s="26"/>
      <c r="G10" s="26"/>
      <c r="H10" s="28">
        <v>2</v>
      </c>
      <c r="I10" s="29"/>
      <c r="J10" s="26"/>
      <c r="K10" s="26"/>
      <c r="L10" s="26"/>
      <c r="M10" s="26"/>
      <c r="N10" s="27"/>
      <c r="O10" s="25">
        <f>IF((E10&gt;0),ROUND((101+1000*(LOG10($E$5)-LOG10(E10)))*$A$2,0),0)</f>
        <v>1935</v>
      </c>
      <c r="P10" s="26">
        <f>IF((F10&gt;0),ROUND((101+1000*(LOG10($F$5)-LOG10(F10)))*$A$2,0),0)</f>
        <v>0</v>
      </c>
      <c r="Q10" s="26">
        <f>IF((G10&gt;0),ROUND((101+1000*(LOG10($G$5)-LOG10(G10)))*$A$2,0),0)</f>
        <v>0</v>
      </c>
      <c r="R10" s="28">
        <f>IF((H10&gt;0),ROUND((101+1000*(LOG10($H$5)-LOG10(H10)))*$A$2,0),0)</f>
        <v>2524</v>
      </c>
      <c r="S10" s="29">
        <f>IF((I10&gt;0),ROUND((101+1000*(LOG10($I$5)-LOG10(I10)))*$A$2,0),0)</f>
        <v>0</v>
      </c>
      <c r="T10" s="26">
        <f>IF((J10&gt;0),ROUND((101+1000*(LOG10($J$5)-LOG10(J10)))*$A$2,0),0)</f>
        <v>0</v>
      </c>
      <c r="U10" s="26">
        <f>IF((K10&gt;0),ROUND((101+1000*(LOG10($K$5)-LOG10(K10)))*$A$2,0),0)</f>
        <v>0</v>
      </c>
      <c r="V10" s="26">
        <f>IF((L10&gt;0),ROUND((101+1000*(LOG10($L$5)-LOG10(L10)))*$A$2,0),0)</f>
        <v>0</v>
      </c>
      <c r="W10" s="26">
        <f>IF((M10&gt;0),ROUND((101+1000*(LOG10($M$5)-LOG10(M10)))*$A$2,0),0)</f>
        <v>0</v>
      </c>
      <c r="X10" s="26">
        <f>IF((N10&gt;0),ROUND((101+1000*(LOG10($N$5)-LOG10(N10)))*$A$2,0),0)</f>
        <v>0</v>
      </c>
      <c r="Y10" s="28">
        <f>SUM(LARGE(O10:X10,1),LARGE(O10:X10,2),LARGE(O10:X10,3))</f>
        <v>4459</v>
      </c>
    </row>
    <row r="11" spans="1:25" ht="14.25" customHeight="1" x14ac:dyDescent="0.2">
      <c r="A11" s="86">
        <v>5</v>
      </c>
      <c r="B11" s="85" t="s">
        <v>24</v>
      </c>
      <c r="C11" s="67" t="s">
        <v>247</v>
      </c>
      <c r="D11" s="24" t="s">
        <v>71</v>
      </c>
      <c r="E11" s="25"/>
      <c r="F11" s="26"/>
      <c r="G11" s="26"/>
      <c r="H11" s="28"/>
      <c r="I11" s="29"/>
      <c r="J11" s="26">
        <v>1</v>
      </c>
      <c r="K11" s="26"/>
      <c r="L11" s="26"/>
      <c r="M11" s="26"/>
      <c r="N11" s="27"/>
      <c r="O11" s="25">
        <f>IF((E11&gt;0),ROUND((101+1000*(LOG10($E$5)-LOG10(E11)))*$A$2,0),0)</f>
        <v>0</v>
      </c>
      <c r="P11" s="26">
        <f>IF((F11&gt;0),ROUND((101+1000*(LOG10($F$5)-LOG10(F11)))*$A$2,0),0)</f>
        <v>0</v>
      </c>
      <c r="Q11" s="26">
        <f>IF((G11&gt;0),ROUND((101+1000*(LOG10($G$5)-LOG10(G11)))*$A$2,0),0)</f>
        <v>0</v>
      </c>
      <c r="R11" s="28">
        <f>IF((H11&gt;0),ROUND((101+1000*(LOG10($H$5)-LOG10(H11)))*$A$2,0),0)</f>
        <v>0</v>
      </c>
      <c r="S11" s="29">
        <f>IF((I11&gt;0),ROUND((101+1000*(LOG10($I$5)-LOG10(I11)))*$A$2,0),0)</f>
        <v>0</v>
      </c>
      <c r="T11" s="26">
        <f>IF((J11&gt;0),ROUND((101+1000*(LOG10($J$5)-LOG10(J11)))*$A$2,0),0)</f>
        <v>4206</v>
      </c>
      <c r="U11" s="26">
        <f>IF((K11&gt;0),ROUND((101+1000*(LOG10($K$5)-LOG10(K11)))*$A$2,0),0)</f>
        <v>0</v>
      </c>
      <c r="V11" s="26">
        <f>IF((L11&gt;0),ROUND((101+1000*(LOG10($L$5)-LOG10(L11)))*$A$2,0),0)</f>
        <v>0</v>
      </c>
      <c r="W11" s="26">
        <f>IF((M11&gt;0),ROUND((101+1000*(LOG10($M$5)-LOG10(M11)))*$A$2,0),0)</f>
        <v>0</v>
      </c>
      <c r="X11" s="26">
        <f>IF((N11&gt;0),ROUND((101+1000*(LOG10($N$5)-LOG10(N11)))*$A$2,0),0)</f>
        <v>0</v>
      </c>
      <c r="Y11" s="28">
        <f>SUM(LARGE(O11:X11,1),LARGE(O11:X11,2),LARGE(O11:X11,3))</f>
        <v>4206</v>
      </c>
    </row>
    <row r="12" spans="1:25" ht="14.25" customHeight="1" x14ac:dyDescent="0.2">
      <c r="A12" s="86">
        <v>6</v>
      </c>
      <c r="B12" s="84" t="s">
        <v>38</v>
      </c>
      <c r="C12" s="67" t="s">
        <v>106</v>
      </c>
      <c r="D12" s="24" t="s">
        <v>107</v>
      </c>
      <c r="E12" s="25"/>
      <c r="F12" s="26">
        <v>7</v>
      </c>
      <c r="G12" s="26">
        <v>4</v>
      </c>
      <c r="H12" s="28"/>
      <c r="I12" s="29">
        <v>3</v>
      </c>
      <c r="J12" s="26"/>
      <c r="K12" s="26"/>
      <c r="L12" s="26"/>
      <c r="M12" s="26"/>
      <c r="N12" s="27"/>
      <c r="O12" s="25">
        <f>IF((E12&gt;0),ROUND((101+1000*(LOG10($E$5)-LOG10(E12)))*$A$2,0),0)</f>
        <v>0</v>
      </c>
      <c r="P12" s="26">
        <f>IF((F12&gt;0),ROUND((101+1000*(LOG10($F$5)-LOG10(F12)))*$A$2,0),0)</f>
        <v>768</v>
      </c>
      <c r="Q12" s="26">
        <f>IF((G12&gt;0),ROUND((101+1000*(LOG10($G$5)-LOG10(G12)))*$A$2,0),0)</f>
        <v>1360</v>
      </c>
      <c r="R12" s="28">
        <f>IF((H12&gt;0),ROUND((101+1000*(LOG10($H$5)-LOG10(H12)))*$A$2,0),0)</f>
        <v>0</v>
      </c>
      <c r="S12" s="29">
        <f>IF((I12&gt;0),ROUND((101+1000*(LOG10($I$5)-LOG10(I12)))*$A$2,0),0)</f>
        <v>1581</v>
      </c>
      <c r="T12" s="26">
        <f>IF((J12&gt;0),ROUND((101+1000*(LOG10($J$5)-LOG10(J12)))*$A$2,0),0)</f>
        <v>0</v>
      </c>
      <c r="U12" s="26">
        <f>IF((K12&gt;0),ROUND((101+1000*(LOG10($K$5)-LOG10(K12)))*$A$2,0),0)</f>
        <v>0</v>
      </c>
      <c r="V12" s="26">
        <f>IF((L12&gt;0),ROUND((101+1000*(LOG10($L$5)-LOG10(L12)))*$A$2,0),0)</f>
        <v>0</v>
      </c>
      <c r="W12" s="26">
        <f>IF((M12&gt;0),ROUND((101+1000*(LOG10($M$5)-LOG10(M12)))*$A$2,0),0)</f>
        <v>0</v>
      </c>
      <c r="X12" s="26">
        <f>IF((N12&gt;0),ROUND((101+1000*(LOG10($N$5)-LOG10(N12)))*$A$2,0),0)</f>
        <v>0</v>
      </c>
      <c r="Y12" s="28">
        <f>SUM(LARGE(O12:X12,1),LARGE(O12:X12,2),LARGE(O12:X12,3))</f>
        <v>3709</v>
      </c>
    </row>
    <row r="13" spans="1:25" ht="14.25" customHeight="1" x14ac:dyDescent="0.2">
      <c r="A13" s="86">
        <v>7</v>
      </c>
      <c r="B13" s="84" t="s">
        <v>299</v>
      </c>
      <c r="C13" s="67" t="s">
        <v>43</v>
      </c>
      <c r="D13" s="24" t="s">
        <v>44</v>
      </c>
      <c r="E13" s="25">
        <v>5</v>
      </c>
      <c r="F13" s="26"/>
      <c r="G13" s="26"/>
      <c r="H13" s="28">
        <v>3</v>
      </c>
      <c r="I13" s="29">
        <v>5</v>
      </c>
      <c r="J13" s="26">
        <v>15</v>
      </c>
      <c r="K13" s="26"/>
      <c r="L13" s="26"/>
      <c r="M13" s="26"/>
      <c r="N13" s="27"/>
      <c r="O13" s="25">
        <f>IF((E13&gt;0),ROUND((101+1000*(LOG10($E$5)-LOG10(E13)))*$A$2,0),0)</f>
        <v>741</v>
      </c>
      <c r="P13" s="26">
        <f>IF((F13&gt;0),ROUND((101+1000*(LOG10($F$5)-LOG10(F13)))*$A$2,0),0)</f>
        <v>0</v>
      </c>
      <c r="Q13" s="26">
        <f>IF((G13&gt;0),ROUND((101+1000*(LOG10($G$5)-LOG10(G13)))*$A$2,0),0)</f>
        <v>0</v>
      </c>
      <c r="R13" s="28">
        <f>IF((H13&gt;0),ROUND((101+1000*(LOG10($H$5)-LOG10(H13)))*$A$2,0),0)</f>
        <v>1996</v>
      </c>
      <c r="S13" s="29">
        <f>IF((I13&gt;0),ROUND((101+1000*(LOG10($I$5)-LOG10(I13)))*$A$2,0),0)</f>
        <v>915</v>
      </c>
      <c r="T13" s="26">
        <f>IF((J13&gt;0),ROUND((101+1000*(LOG10($J$5)-LOG10(J13)))*$A$2,0),0)</f>
        <v>678</v>
      </c>
      <c r="U13" s="26">
        <f>IF((K13&gt;0),ROUND((101+1000*(LOG10($K$5)-LOG10(K13)))*$A$2,0),0)</f>
        <v>0</v>
      </c>
      <c r="V13" s="26">
        <f>IF((L13&gt;0),ROUND((101+1000*(LOG10($L$5)-LOG10(L13)))*$A$2,0),0)</f>
        <v>0</v>
      </c>
      <c r="W13" s="26">
        <f>IF((M13&gt;0),ROUND((101+1000*(LOG10($M$5)-LOG10(M13)))*$A$2,0),0)</f>
        <v>0</v>
      </c>
      <c r="X13" s="26">
        <f>IF((N13&gt;0),ROUND((101+1000*(LOG10($N$5)-LOG10(N13)))*$A$2,0),0)</f>
        <v>0</v>
      </c>
      <c r="Y13" s="28">
        <f>SUM(LARGE(O13:X13,1),LARGE(O13:X13,2),LARGE(O13:X13,3))</f>
        <v>3652</v>
      </c>
    </row>
    <row r="14" spans="1:25" ht="14.25" customHeight="1" x14ac:dyDescent="0.2">
      <c r="A14" s="86">
        <v>8</v>
      </c>
      <c r="B14" s="84" t="s">
        <v>84</v>
      </c>
      <c r="C14" s="67" t="s">
        <v>250</v>
      </c>
      <c r="D14" s="24" t="s">
        <v>251</v>
      </c>
      <c r="E14" s="25"/>
      <c r="F14" s="26"/>
      <c r="G14" s="26"/>
      <c r="H14" s="28"/>
      <c r="I14" s="29"/>
      <c r="J14" s="26">
        <v>2</v>
      </c>
      <c r="K14" s="26"/>
      <c r="L14" s="26"/>
      <c r="M14" s="26"/>
      <c r="N14" s="27"/>
      <c r="O14" s="25">
        <f>IF((E14&gt;0),ROUND((101+1000*(LOG10($E$5)-LOG10(E14)))*$A$2,0),0)</f>
        <v>0</v>
      </c>
      <c r="P14" s="26">
        <f>IF((F14&gt;0),ROUND((101+1000*(LOG10($F$5)-LOG10(F14)))*$A$2,0),0)</f>
        <v>0</v>
      </c>
      <c r="Q14" s="26">
        <f>IF((G14&gt;0),ROUND((101+1000*(LOG10($G$5)-LOG10(G14)))*$A$2,0),0)</f>
        <v>0</v>
      </c>
      <c r="R14" s="28">
        <f>IF((H14&gt;0),ROUND((101+1000*(LOG10($H$5)-LOG10(H14)))*$A$2,0),0)</f>
        <v>0</v>
      </c>
      <c r="S14" s="29">
        <f>IF((I14&gt;0),ROUND((101+1000*(LOG10($I$5)-LOG10(I14)))*$A$2,0),0)</f>
        <v>0</v>
      </c>
      <c r="T14" s="26">
        <f>IF((J14&gt;0),ROUND((101+1000*(LOG10($J$5)-LOG10(J14)))*$A$2,0),0)</f>
        <v>3303</v>
      </c>
      <c r="U14" s="26">
        <f>IF((K14&gt;0),ROUND((101+1000*(LOG10($K$5)-LOG10(K14)))*$A$2,0),0)</f>
        <v>0</v>
      </c>
      <c r="V14" s="26">
        <f>IF((L14&gt;0),ROUND((101+1000*(LOG10($L$5)-LOG10(L14)))*$A$2,0),0)</f>
        <v>0</v>
      </c>
      <c r="W14" s="26">
        <f>IF((M14&gt;0),ROUND((101+1000*(LOG10($M$5)-LOG10(M14)))*$A$2,0),0)</f>
        <v>0</v>
      </c>
      <c r="X14" s="26">
        <f>IF((N14&gt;0),ROUND((101+1000*(LOG10($N$5)-LOG10(N14)))*$A$2,0),0)</f>
        <v>0</v>
      </c>
      <c r="Y14" s="28">
        <f>SUM(LARGE(O14:X14,1),LARGE(O14:X14,2),LARGE(O14:X14,3))</f>
        <v>3303</v>
      </c>
    </row>
    <row r="15" spans="1:25" ht="14.25" customHeight="1" x14ac:dyDescent="0.2">
      <c r="A15" s="86">
        <v>9</v>
      </c>
      <c r="B15" s="84" t="s">
        <v>27</v>
      </c>
      <c r="C15" s="67" t="s">
        <v>31</v>
      </c>
      <c r="D15" s="24" t="s">
        <v>32</v>
      </c>
      <c r="E15" s="25"/>
      <c r="F15" s="26">
        <v>4</v>
      </c>
      <c r="G15" s="26">
        <v>3</v>
      </c>
      <c r="H15" s="28"/>
      <c r="I15" s="29"/>
      <c r="J15" s="26"/>
      <c r="K15" s="26"/>
      <c r="L15" s="26"/>
      <c r="M15" s="26"/>
      <c r="N15" s="27"/>
      <c r="O15" s="25">
        <f>IF((E15&gt;0),ROUND((101+1000*(LOG10($E$5)-LOG10(E15)))*$A$2,0),0)</f>
        <v>0</v>
      </c>
      <c r="P15" s="26">
        <f>IF((F15&gt;0),ROUND((101+1000*(LOG10($F$5)-LOG10(F15)))*$A$2,0),0)</f>
        <v>1497</v>
      </c>
      <c r="Q15" s="26">
        <f>IF((G15&gt;0),ROUND((101+1000*(LOG10($G$5)-LOG10(G15)))*$A$2,0),0)</f>
        <v>1734</v>
      </c>
      <c r="R15" s="28">
        <f>IF((H15&gt;0),ROUND((101+1000*(LOG10($H$5)-LOG10(H15)))*$A$2,0),0)</f>
        <v>0</v>
      </c>
      <c r="S15" s="29">
        <f>IF((I15&gt;0),ROUND((101+1000*(LOG10($I$5)-LOG10(I15)))*$A$2,0),0)</f>
        <v>0</v>
      </c>
      <c r="T15" s="26">
        <f>IF((J15&gt;0),ROUND((101+1000*(LOG10($J$5)-LOG10(J15)))*$A$2,0),0)</f>
        <v>0</v>
      </c>
      <c r="U15" s="26">
        <f>IF((K15&gt;0),ROUND((101+1000*(LOG10($K$5)-LOG10(K15)))*$A$2,0),0)</f>
        <v>0</v>
      </c>
      <c r="V15" s="26">
        <f>IF((L15&gt;0),ROUND((101+1000*(LOG10($L$5)-LOG10(L15)))*$A$2,0),0)</f>
        <v>0</v>
      </c>
      <c r="W15" s="26">
        <f>IF((M15&gt;0),ROUND((101+1000*(LOG10($M$5)-LOG10(M15)))*$A$2,0),0)</f>
        <v>0</v>
      </c>
      <c r="X15" s="26">
        <f>IF((N15&gt;0),ROUND((101+1000*(LOG10($N$5)-LOG10(N15)))*$A$2,0),0)</f>
        <v>0</v>
      </c>
      <c r="Y15" s="28">
        <f>SUM(LARGE(O15:X15,1),LARGE(O15:X15,2),LARGE(O15:X15,3))</f>
        <v>3231</v>
      </c>
    </row>
    <row r="16" spans="1:25" ht="14.25" customHeight="1" x14ac:dyDescent="0.2">
      <c r="A16" s="86">
        <v>10</v>
      </c>
      <c r="B16" s="84" t="s">
        <v>17</v>
      </c>
      <c r="C16" s="67" t="s">
        <v>22</v>
      </c>
      <c r="D16" s="24" t="s">
        <v>23</v>
      </c>
      <c r="E16" s="25"/>
      <c r="F16" s="26"/>
      <c r="G16" s="26"/>
      <c r="H16" s="28"/>
      <c r="I16" s="29"/>
      <c r="J16" s="26">
        <v>3</v>
      </c>
      <c r="K16" s="26"/>
      <c r="L16" s="26"/>
      <c r="M16" s="26"/>
      <c r="N16" s="27"/>
      <c r="O16" s="25">
        <f>IF((E16&gt;0),ROUND((101+1000*(LOG10($E$5)-LOG10(E16)))*$A$2,0),0)</f>
        <v>0</v>
      </c>
      <c r="P16" s="26">
        <f>IF((F16&gt;0),ROUND((101+1000*(LOG10($F$5)-LOG10(F16)))*$A$2,0),0)</f>
        <v>0</v>
      </c>
      <c r="Q16" s="26">
        <f>IF((G16&gt;0),ROUND((101+1000*(LOG10($G$5)-LOG10(G16)))*$A$2,0),0)</f>
        <v>0</v>
      </c>
      <c r="R16" s="28">
        <f>IF((H16&gt;0),ROUND((101+1000*(LOG10($H$5)-LOG10(H16)))*$A$2,0),0)</f>
        <v>0</v>
      </c>
      <c r="S16" s="29">
        <f>IF((I16&gt;0),ROUND((101+1000*(LOG10($I$5)-LOG10(I16)))*$A$2,0),0)</f>
        <v>0</v>
      </c>
      <c r="T16" s="26">
        <f>IF((J16&gt;0),ROUND((101+1000*(LOG10($J$5)-LOG10(J16)))*$A$2,0),0)</f>
        <v>2775</v>
      </c>
      <c r="U16" s="26">
        <f>IF((K16&gt;0),ROUND((101+1000*(LOG10($K$5)-LOG10(K16)))*$A$2,0),0)</f>
        <v>0</v>
      </c>
      <c r="V16" s="26">
        <f>IF((L16&gt;0),ROUND((101+1000*(LOG10($L$5)-LOG10(L16)))*$A$2,0),0)</f>
        <v>0</v>
      </c>
      <c r="W16" s="26">
        <f>IF((M16&gt;0),ROUND((101+1000*(LOG10($M$5)-LOG10(M16)))*$A$2,0),0)</f>
        <v>0</v>
      </c>
      <c r="X16" s="26">
        <f>IF((N16&gt;0),ROUND((101+1000*(LOG10($N$5)-LOG10(N16)))*$A$2,0),0)</f>
        <v>0</v>
      </c>
      <c r="Y16" s="28">
        <f>SUM(LARGE(O16:X16,1),LARGE(O16:X16,2),LARGE(O16:X16,3))</f>
        <v>2775</v>
      </c>
    </row>
    <row r="17" spans="1:25" ht="14.25" customHeight="1" x14ac:dyDescent="0.2">
      <c r="A17" s="86">
        <v>11</v>
      </c>
      <c r="B17" s="84" t="s">
        <v>300</v>
      </c>
      <c r="C17" s="26" t="s">
        <v>36</v>
      </c>
      <c r="D17" s="27" t="s">
        <v>37</v>
      </c>
      <c r="E17" s="25"/>
      <c r="F17" s="26">
        <v>5</v>
      </c>
      <c r="G17" s="26">
        <v>9</v>
      </c>
      <c r="H17" s="28"/>
      <c r="I17" s="29">
        <v>4</v>
      </c>
      <c r="J17" s="26"/>
      <c r="K17" s="26"/>
      <c r="L17" s="26"/>
      <c r="M17" s="26"/>
      <c r="N17" s="27"/>
      <c r="O17" s="25">
        <f>IF((E17&gt;0),ROUND((101+1000*(LOG10($E$5)-LOG10(E17)))*$A$2,0),0)</f>
        <v>0</v>
      </c>
      <c r="P17" s="26">
        <f>IF((F17&gt;0),ROUND((101+1000*(LOG10($F$5)-LOG10(F17)))*$A$2,0),0)</f>
        <v>1206</v>
      </c>
      <c r="Q17" s="26">
        <f>IF((G17&gt;0),ROUND((101+1000*(LOG10($G$5)-LOG10(G17)))*$A$2,0),0)</f>
        <v>303</v>
      </c>
      <c r="R17" s="28">
        <f>IF((H17&gt;0),ROUND((101+1000*(LOG10($H$5)-LOG10(H17)))*$A$2,0),0)</f>
        <v>0</v>
      </c>
      <c r="S17" s="29">
        <f>IF((I17&gt;0),ROUND((101+1000*(LOG10($I$5)-LOG10(I17)))*$A$2,0),0)</f>
        <v>1206</v>
      </c>
      <c r="T17" s="26">
        <f>IF((J17&gt;0),ROUND((101+1000*(LOG10($J$5)-LOG10(J17)))*$A$2,0),0)</f>
        <v>0</v>
      </c>
      <c r="U17" s="26">
        <f>IF((K17&gt;0),ROUND((101+1000*(LOG10($K$5)-LOG10(K17)))*$A$2,0),0)</f>
        <v>0</v>
      </c>
      <c r="V17" s="26">
        <f>IF((L17&gt;0),ROUND((101+1000*(LOG10($L$5)-LOG10(L17)))*$A$2,0),0)</f>
        <v>0</v>
      </c>
      <c r="W17" s="26">
        <f>IF((M17&gt;0),ROUND((101+1000*(LOG10($M$5)-LOG10(M17)))*$A$2,0),0)</f>
        <v>0</v>
      </c>
      <c r="X17" s="26">
        <f>IF((N17&gt;0),ROUND((101+1000*(LOG10($N$5)-LOG10(N17)))*$A$2,0),0)</f>
        <v>0</v>
      </c>
      <c r="Y17" s="28">
        <f>SUM(LARGE(O17:X17,1),LARGE(O17:X17,2),LARGE(O17:X17,3))</f>
        <v>2715</v>
      </c>
    </row>
    <row r="18" spans="1:25" ht="14.25" customHeight="1" x14ac:dyDescent="0.2">
      <c r="A18" s="86">
        <v>12</v>
      </c>
      <c r="B18" s="84" t="s">
        <v>301</v>
      </c>
      <c r="C18" s="26" t="s">
        <v>93</v>
      </c>
      <c r="D18" s="27" t="s">
        <v>51</v>
      </c>
      <c r="E18" s="25"/>
      <c r="F18" s="26">
        <v>6</v>
      </c>
      <c r="G18" s="26">
        <v>5</v>
      </c>
      <c r="H18" s="28"/>
      <c r="I18" s="29">
        <v>7</v>
      </c>
      <c r="J18" s="26"/>
      <c r="K18" s="26"/>
      <c r="L18" s="26"/>
      <c r="M18" s="26"/>
      <c r="N18" s="27"/>
      <c r="O18" s="25">
        <f>IF((E18&gt;0),ROUND((101+1000*(LOG10($E$5)-LOG10(E18)))*$A$2,0),0)</f>
        <v>0</v>
      </c>
      <c r="P18" s="26">
        <f>IF((F18&gt;0),ROUND((101+1000*(LOG10($F$5)-LOG10(F18)))*$A$2,0),0)</f>
        <v>969</v>
      </c>
      <c r="Q18" s="26">
        <f>IF((G18&gt;0),ROUND((101+1000*(LOG10($G$5)-LOG10(G18)))*$A$2,0),0)</f>
        <v>1069</v>
      </c>
      <c r="R18" s="28">
        <f>IF((H18&gt;0),ROUND((101+1000*(LOG10($H$5)-LOG10(H18)))*$A$2,0),0)</f>
        <v>0</v>
      </c>
      <c r="S18" s="29">
        <f>IF((I18&gt;0),ROUND((101+1000*(LOG10($I$5)-LOG10(I18)))*$A$2,0),0)</f>
        <v>477</v>
      </c>
      <c r="T18" s="26">
        <f>IF((J18&gt;0),ROUND((101+1000*(LOG10($J$5)-LOG10(J18)))*$A$2,0),0)</f>
        <v>0</v>
      </c>
      <c r="U18" s="26">
        <f>IF((K18&gt;0),ROUND((101+1000*(LOG10($K$5)-LOG10(K18)))*$A$2,0),0)</f>
        <v>0</v>
      </c>
      <c r="V18" s="26">
        <f>IF((L18&gt;0),ROUND((101+1000*(LOG10($L$5)-LOG10(L18)))*$A$2,0),0)</f>
        <v>0</v>
      </c>
      <c r="W18" s="26">
        <f>IF((M18&gt;0),ROUND((101+1000*(LOG10($M$5)-LOG10(M18)))*$A$2,0),0)</f>
        <v>0</v>
      </c>
      <c r="X18" s="26">
        <f>IF((N18&gt;0),ROUND((101+1000*(LOG10($N$5)-LOG10(N18)))*$A$2,0),0)</f>
        <v>0</v>
      </c>
      <c r="Y18" s="28">
        <f>SUM(LARGE(O18:X18,1),LARGE(O18:X18,2),LARGE(O18:X18,3))</f>
        <v>2515</v>
      </c>
    </row>
    <row r="19" spans="1:25" ht="14.25" customHeight="1" x14ac:dyDescent="0.2">
      <c r="A19" s="86">
        <v>13</v>
      </c>
      <c r="B19" s="84" t="s">
        <v>19</v>
      </c>
      <c r="C19" s="26" t="s">
        <v>254</v>
      </c>
      <c r="D19" s="27" t="s">
        <v>255</v>
      </c>
      <c r="E19" s="25"/>
      <c r="F19" s="26"/>
      <c r="G19" s="26"/>
      <c r="H19" s="28"/>
      <c r="I19" s="29"/>
      <c r="J19" s="26">
        <v>4</v>
      </c>
      <c r="K19" s="26"/>
      <c r="L19" s="26"/>
      <c r="M19" s="26"/>
      <c r="N19" s="27"/>
      <c r="O19" s="25">
        <f>IF((E19&gt;0),ROUND((101+1000*(LOG10($E$5)-LOG10(E19)))*$A$2,0),0)</f>
        <v>0</v>
      </c>
      <c r="P19" s="26">
        <f>IF((F19&gt;0),ROUND((101+1000*(LOG10($F$5)-LOG10(F19)))*$A$2,0),0)</f>
        <v>0</v>
      </c>
      <c r="Q19" s="26">
        <f>IF((G19&gt;0),ROUND((101+1000*(LOG10($G$5)-LOG10(G19)))*$A$2,0),0)</f>
        <v>0</v>
      </c>
      <c r="R19" s="28">
        <f>IF((H19&gt;0),ROUND((101+1000*(LOG10($H$5)-LOG10(H19)))*$A$2,0),0)</f>
        <v>0</v>
      </c>
      <c r="S19" s="29">
        <f>IF((I19&gt;0),ROUND((101+1000*(LOG10($I$5)-LOG10(I19)))*$A$2,0),0)</f>
        <v>0</v>
      </c>
      <c r="T19" s="26">
        <f>IF((J19&gt;0),ROUND((101+1000*(LOG10($J$5)-LOG10(J19)))*$A$2,0),0)</f>
        <v>2400</v>
      </c>
      <c r="U19" s="26">
        <f>IF((K19&gt;0),ROUND((101+1000*(LOG10($K$5)-LOG10(K19)))*$A$2,0),0)</f>
        <v>0</v>
      </c>
      <c r="V19" s="26">
        <f>IF((L19&gt;0),ROUND((101+1000*(LOG10($L$5)-LOG10(L19)))*$A$2,0),0)</f>
        <v>0</v>
      </c>
      <c r="W19" s="26">
        <f>IF((M19&gt;0),ROUND((101+1000*(LOG10($M$5)-LOG10(M19)))*$A$2,0),0)</f>
        <v>0</v>
      </c>
      <c r="X19" s="26">
        <f>IF((N19&gt;0),ROUND((101+1000*(LOG10($N$5)-LOG10(N19)))*$A$2,0),0)</f>
        <v>0</v>
      </c>
      <c r="Y19" s="28">
        <f>SUM(LARGE(O19:X19,1),LARGE(O19:X19,2),LARGE(O19:X19,3))</f>
        <v>2400</v>
      </c>
    </row>
    <row r="20" spans="1:25" ht="14.25" customHeight="1" x14ac:dyDescent="0.2">
      <c r="A20" s="86">
        <v>14</v>
      </c>
      <c r="B20" s="85" t="s">
        <v>85</v>
      </c>
      <c r="C20" s="67" t="s">
        <v>195</v>
      </c>
      <c r="D20" s="24" t="s">
        <v>101</v>
      </c>
      <c r="E20" s="25"/>
      <c r="F20" s="26"/>
      <c r="G20" s="26">
        <v>2</v>
      </c>
      <c r="H20" s="28"/>
      <c r="I20" s="29"/>
      <c r="J20" s="26"/>
      <c r="K20" s="26"/>
      <c r="L20" s="26"/>
      <c r="M20" s="26"/>
      <c r="N20" s="27"/>
      <c r="O20" s="25">
        <f>IF((E20&gt;0),ROUND((101+1000*(LOG10($E$5)-LOG10(E20)))*$A$2,0),0)</f>
        <v>0</v>
      </c>
      <c r="P20" s="26">
        <f>IF((F20&gt;0),ROUND((101+1000*(LOG10($F$5)-LOG10(F20)))*$A$2,0),0)</f>
        <v>0</v>
      </c>
      <c r="Q20" s="26">
        <f>IF((G20&gt;0),ROUND((101+1000*(LOG10($G$5)-LOG10(G20)))*$A$2,0),0)</f>
        <v>2263</v>
      </c>
      <c r="R20" s="28">
        <f>IF((H20&gt;0),ROUND((101+1000*(LOG10($H$5)-LOG10(H20)))*$A$2,0),0)</f>
        <v>0</v>
      </c>
      <c r="S20" s="29">
        <f>IF((I20&gt;0),ROUND((101+1000*(LOG10($I$5)-LOG10(I20)))*$A$2,0),0)</f>
        <v>0</v>
      </c>
      <c r="T20" s="26">
        <f>IF((J20&gt;0),ROUND((101+1000*(LOG10($J$5)-LOG10(J20)))*$A$2,0),0)</f>
        <v>0</v>
      </c>
      <c r="U20" s="26">
        <f>IF((K20&gt;0),ROUND((101+1000*(LOG10($K$5)-LOG10(K20)))*$A$2,0),0)</f>
        <v>0</v>
      </c>
      <c r="V20" s="26">
        <f>IF((L20&gt;0),ROUND((101+1000*(LOG10($L$5)-LOG10(L20)))*$A$2,0),0)</f>
        <v>0</v>
      </c>
      <c r="W20" s="26">
        <f>IF((M20&gt;0),ROUND((101+1000*(LOG10($M$5)-LOG10(M20)))*$A$2,0),0)</f>
        <v>0</v>
      </c>
      <c r="X20" s="26">
        <f>IF((N20&gt;0),ROUND((101+1000*(LOG10($N$5)-LOG10(N20)))*$A$2,0),0)</f>
        <v>0</v>
      </c>
      <c r="Y20" s="28">
        <f>SUM(LARGE(O20:X20,1),LARGE(O20:X20,2),LARGE(O20:X20,3))</f>
        <v>2263</v>
      </c>
    </row>
    <row r="21" spans="1:25" ht="14.25" customHeight="1" x14ac:dyDescent="0.2">
      <c r="A21" s="86">
        <v>15</v>
      </c>
      <c r="B21" s="85" t="s">
        <v>33</v>
      </c>
      <c r="C21" s="67" t="s">
        <v>258</v>
      </c>
      <c r="D21" s="24" t="s">
        <v>160</v>
      </c>
      <c r="E21" s="25"/>
      <c r="F21" s="26"/>
      <c r="G21" s="26"/>
      <c r="H21" s="28"/>
      <c r="I21" s="29"/>
      <c r="J21" s="26">
        <v>5</v>
      </c>
      <c r="K21" s="26"/>
      <c r="L21" s="26"/>
      <c r="M21" s="26"/>
      <c r="N21" s="27"/>
      <c r="O21" s="25">
        <f>IF((E21&gt;0),ROUND((101+1000*(LOG10($E$5)-LOG10(E21)))*$A$2,0),0)</f>
        <v>0</v>
      </c>
      <c r="P21" s="26">
        <f>IF((F21&gt;0),ROUND((101+1000*(LOG10($F$5)-LOG10(F21)))*$A$2,0),0)</f>
        <v>0</v>
      </c>
      <c r="Q21" s="26">
        <f>IF((G21&gt;0),ROUND((101+1000*(LOG10($G$5)-LOG10(G21)))*$A$2,0),0)</f>
        <v>0</v>
      </c>
      <c r="R21" s="28">
        <f>IF((H21&gt;0),ROUND((101+1000*(LOG10($H$5)-LOG10(H21)))*$A$2,0),0)</f>
        <v>0</v>
      </c>
      <c r="S21" s="29">
        <f>IF((I21&gt;0),ROUND((101+1000*(LOG10($I$5)-LOG10(I21)))*$A$2,0),0)</f>
        <v>0</v>
      </c>
      <c r="T21" s="26">
        <f>IF((J21&gt;0),ROUND((101+1000*(LOG10($J$5)-LOG10(J21)))*$A$2,0),0)</f>
        <v>2109</v>
      </c>
      <c r="U21" s="26">
        <f>IF((K21&gt;0),ROUND((101+1000*(LOG10($K$5)-LOG10(K21)))*$A$2,0),0)</f>
        <v>0</v>
      </c>
      <c r="V21" s="26">
        <f>IF((L21&gt;0),ROUND((101+1000*(LOG10($L$5)-LOG10(L21)))*$A$2,0),0)</f>
        <v>0</v>
      </c>
      <c r="W21" s="26">
        <f>IF((M21&gt;0),ROUND((101+1000*(LOG10($M$5)-LOG10(M21)))*$A$2,0),0)</f>
        <v>0</v>
      </c>
      <c r="X21" s="26">
        <f>IF((N21&gt;0),ROUND((101+1000*(LOG10($N$5)-LOG10(N21)))*$A$2,0),0)</f>
        <v>0</v>
      </c>
      <c r="Y21" s="28">
        <f>SUM(LARGE(O21:X21,1),LARGE(O21:X21,2),LARGE(O21:X21,3))</f>
        <v>2109</v>
      </c>
    </row>
    <row r="22" spans="1:25" ht="14.25" customHeight="1" x14ac:dyDescent="0.2">
      <c r="A22" s="86">
        <v>16</v>
      </c>
      <c r="B22" s="84" t="s">
        <v>302</v>
      </c>
      <c r="C22" s="26" t="s">
        <v>96</v>
      </c>
      <c r="D22" s="27" t="s">
        <v>91</v>
      </c>
      <c r="E22" s="25"/>
      <c r="F22" s="26">
        <v>9</v>
      </c>
      <c r="G22" s="26">
        <v>6</v>
      </c>
      <c r="H22" s="28"/>
      <c r="I22" s="29">
        <v>6</v>
      </c>
      <c r="J22" s="26"/>
      <c r="K22" s="26"/>
      <c r="L22" s="26"/>
      <c r="M22" s="26"/>
      <c r="N22" s="27"/>
      <c r="O22" s="25">
        <f>IF((E22&gt;0),ROUND((101+1000*(LOG10($E$5)-LOG10(E22)))*$A$2,0),0)</f>
        <v>0</v>
      </c>
      <c r="P22" s="26">
        <f>IF((F22&gt;0),ROUND((101+1000*(LOG10($F$5)-LOG10(F22)))*$A$2,0),0)</f>
        <v>440</v>
      </c>
      <c r="Q22" s="26">
        <f>IF((G22&gt;0),ROUND((101+1000*(LOG10($G$5)-LOG10(G22)))*$A$2,0),0)</f>
        <v>831</v>
      </c>
      <c r="R22" s="28">
        <f>IF((H22&gt;0),ROUND((101+1000*(LOG10($H$5)-LOG10(H22)))*$A$2,0),0)</f>
        <v>0</v>
      </c>
      <c r="S22" s="29">
        <f>IF((I22&gt;0),ROUND((101+1000*(LOG10($I$5)-LOG10(I22)))*$A$2,0),0)</f>
        <v>678</v>
      </c>
      <c r="T22" s="26">
        <f>IF((J22&gt;0),ROUND((101+1000*(LOG10($J$5)-LOG10(J22)))*$A$2,0),0)</f>
        <v>0</v>
      </c>
      <c r="U22" s="26">
        <f>IF((K22&gt;0),ROUND((101+1000*(LOG10($K$5)-LOG10(K22)))*$A$2,0),0)</f>
        <v>0</v>
      </c>
      <c r="V22" s="26">
        <f>IF((L22&gt;0),ROUND((101+1000*(LOG10($L$5)-LOG10(L22)))*$A$2,0),0)</f>
        <v>0</v>
      </c>
      <c r="W22" s="26">
        <f>IF((M22&gt;0),ROUND((101+1000*(LOG10($M$5)-LOG10(M22)))*$A$2,0),0)</f>
        <v>0</v>
      </c>
      <c r="X22" s="26">
        <f>IF((N22&gt;0),ROUND((101+1000*(LOG10($N$5)-LOG10(N22)))*$A$2,0),0)</f>
        <v>0</v>
      </c>
      <c r="Y22" s="28">
        <f>SUM(LARGE(O22:X22,1),LARGE(O22:X22,2),LARGE(O22:X22,3))</f>
        <v>1949</v>
      </c>
    </row>
    <row r="23" spans="1:25" ht="14.25" customHeight="1" x14ac:dyDescent="0.2">
      <c r="A23" s="86">
        <v>17</v>
      </c>
      <c r="B23" s="84" t="s">
        <v>303</v>
      </c>
      <c r="C23" s="26" t="s">
        <v>128</v>
      </c>
      <c r="D23" s="27" t="s">
        <v>26</v>
      </c>
      <c r="E23" s="25"/>
      <c r="F23" s="26">
        <v>3</v>
      </c>
      <c r="G23" s="26"/>
      <c r="H23" s="28"/>
      <c r="I23" s="29"/>
      <c r="J23" s="26"/>
      <c r="K23" s="26"/>
      <c r="L23" s="26"/>
      <c r="M23" s="26"/>
      <c r="N23" s="27"/>
      <c r="O23" s="25">
        <f>IF((E23&gt;0),ROUND((101+1000*(LOG10($E$5)-LOG10(E23)))*$A$2,0),0)</f>
        <v>0</v>
      </c>
      <c r="P23" s="26">
        <f>IF((F23&gt;0),ROUND((101+1000*(LOG10($F$5)-LOG10(F23)))*$A$2,0),0)</f>
        <v>1872</v>
      </c>
      <c r="Q23" s="26">
        <f>IF((G23&gt;0),ROUND((101+1000*(LOG10($G$5)-LOG10(G23)))*$A$2,0),0)</f>
        <v>0</v>
      </c>
      <c r="R23" s="28">
        <f>IF((H23&gt;0),ROUND((101+1000*(LOG10($H$5)-LOG10(H23)))*$A$2,0),0)</f>
        <v>0</v>
      </c>
      <c r="S23" s="29">
        <f>IF((I23&gt;0),ROUND((101+1000*(LOG10($I$5)-LOG10(I23)))*$A$2,0),0)</f>
        <v>0</v>
      </c>
      <c r="T23" s="26">
        <f>IF((J23&gt;0),ROUND((101+1000*(LOG10($J$5)-LOG10(J23)))*$A$2,0),0)</f>
        <v>0</v>
      </c>
      <c r="U23" s="26">
        <f>IF((K23&gt;0),ROUND((101+1000*(LOG10($K$5)-LOG10(K23)))*$A$2,0),0)</f>
        <v>0</v>
      </c>
      <c r="V23" s="26">
        <f>IF((L23&gt;0),ROUND((101+1000*(LOG10($L$5)-LOG10(L23)))*$A$2,0),0)</f>
        <v>0</v>
      </c>
      <c r="W23" s="26">
        <f>IF((M23&gt;0),ROUND((101+1000*(LOG10($M$5)-LOG10(M23)))*$A$2,0),0)</f>
        <v>0</v>
      </c>
      <c r="X23" s="26">
        <f>IF((N23&gt;0),ROUND((101+1000*(LOG10($N$5)-LOG10(N23)))*$A$2,0),0)</f>
        <v>0</v>
      </c>
      <c r="Y23" s="28">
        <f>SUM(LARGE(O23:X23,1),LARGE(O23:X23,2),LARGE(O23:X23,3))</f>
        <v>1872</v>
      </c>
    </row>
    <row r="24" spans="1:25" ht="14.25" customHeight="1" x14ac:dyDescent="0.2">
      <c r="A24" s="86">
        <v>18</v>
      </c>
      <c r="B24" s="84" t="s">
        <v>100</v>
      </c>
      <c r="C24" s="26" t="s">
        <v>261</v>
      </c>
      <c r="D24" s="27" t="s">
        <v>159</v>
      </c>
      <c r="E24" s="25"/>
      <c r="F24" s="26"/>
      <c r="G24" s="26"/>
      <c r="H24" s="28"/>
      <c r="I24" s="29"/>
      <c r="J24" s="26">
        <v>6</v>
      </c>
      <c r="K24" s="26"/>
      <c r="L24" s="26"/>
      <c r="M24" s="26"/>
      <c r="N24" s="27"/>
      <c r="O24" s="25">
        <f>IF((E24&gt;0),ROUND((101+1000*(LOG10($E$5)-LOG10(E24)))*$A$2,0),0)</f>
        <v>0</v>
      </c>
      <c r="P24" s="26">
        <f>IF((F24&gt;0),ROUND((101+1000*(LOG10($F$5)-LOG10(F24)))*$A$2,0),0)</f>
        <v>0</v>
      </c>
      <c r="Q24" s="26">
        <f>IF((G24&gt;0),ROUND((101+1000*(LOG10($G$5)-LOG10(G24)))*$A$2,0),0)</f>
        <v>0</v>
      </c>
      <c r="R24" s="28">
        <f>IF((H24&gt;0),ROUND((101+1000*(LOG10($H$5)-LOG10(H24)))*$A$2,0),0)</f>
        <v>0</v>
      </c>
      <c r="S24" s="29">
        <f>IF((I24&gt;0),ROUND((101+1000*(LOG10($I$5)-LOG10(I24)))*$A$2,0),0)</f>
        <v>0</v>
      </c>
      <c r="T24" s="26">
        <f>IF((J24&gt;0),ROUND((101+1000*(LOG10($J$5)-LOG10(J24)))*$A$2,0),0)</f>
        <v>1872</v>
      </c>
      <c r="U24" s="26">
        <f>IF((K24&gt;0),ROUND((101+1000*(LOG10($K$5)-LOG10(K24)))*$A$2,0),0)</f>
        <v>0</v>
      </c>
      <c r="V24" s="26">
        <f>IF((L24&gt;0),ROUND((101+1000*(LOG10($L$5)-LOG10(L24)))*$A$2,0),0)</f>
        <v>0</v>
      </c>
      <c r="W24" s="26">
        <f>IF((M24&gt;0),ROUND((101+1000*(LOG10($M$5)-LOG10(M24)))*$A$2,0),0)</f>
        <v>0</v>
      </c>
      <c r="X24" s="26">
        <f>IF((N24&gt;0),ROUND((101+1000*(LOG10($N$5)-LOG10(N24)))*$A$2,0),0)</f>
        <v>0</v>
      </c>
      <c r="Y24" s="28">
        <f>SUM(LARGE(O24:X24,1),LARGE(O24:X24,2),LARGE(O24:X24,3))</f>
        <v>1872</v>
      </c>
    </row>
    <row r="25" spans="1:25" ht="14.25" customHeight="1" x14ac:dyDescent="0.2">
      <c r="A25" s="86">
        <v>19</v>
      </c>
      <c r="B25" s="84" t="s">
        <v>35</v>
      </c>
      <c r="C25" s="67" t="s">
        <v>41</v>
      </c>
      <c r="D25" s="24" t="s">
        <v>42</v>
      </c>
      <c r="E25" s="25">
        <v>3</v>
      </c>
      <c r="F25" s="26"/>
      <c r="G25" s="26"/>
      <c r="H25" s="28"/>
      <c r="I25" s="29"/>
      <c r="J25" s="26">
        <v>18</v>
      </c>
      <c r="K25" s="26"/>
      <c r="L25" s="26"/>
      <c r="M25" s="26"/>
      <c r="N25" s="27"/>
      <c r="O25" s="25">
        <f>IF((E25&gt;0),ROUND((101+1000*(LOG10($E$5)-LOG10(E25)))*$A$2,0),0)</f>
        <v>1407</v>
      </c>
      <c r="P25" s="26">
        <f>IF((F25&gt;0),ROUND((101+1000*(LOG10($F$5)-LOG10(F25)))*$A$2,0),0)</f>
        <v>0</v>
      </c>
      <c r="Q25" s="26">
        <f>IF((G25&gt;0),ROUND((101+1000*(LOG10($G$5)-LOG10(G25)))*$A$2,0),0)</f>
        <v>0</v>
      </c>
      <c r="R25" s="28">
        <f>IF((H25&gt;0),ROUND((101+1000*(LOG10($H$5)-LOG10(H25)))*$A$2,0),0)</f>
        <v>0</v>
      </c>
      <c r="S25" s="29">
        <f>IF((I25&gt;0),ROUND((101+1000*(LOG10($I$5)-LOG10(I25)))*$A$2,0),0)</f>
        <v>0</v>
      </c>
      <c r="T25" s="26">
        <f>IF((J25&gt;0),ROUND((101+1000*(LOG10($J$5)-LOG10(J25)))*$A$2,0),0)</f>
        <v>440</v>
      </c>
      <c r="U25" s="26">
        <f>IF((K25&gt;0),ROUND((101+1000*(LOG10($K$5)-LOG10(K25)))*$A$2,0),0)</f>
        <v>0</v>
      </c>
      <c r="V25" s="26">
        <f>IF((L25&gt;0),ROUND((101+1000*(LOG10($L$5)-LOG10(L25)))*$A$2,0),0)</f>
        <v>0</v>
      </c>
      <c r="W25" s="26">
        <f>IF((M25&gt;0),ROUND((101+1000*(LOG10($M$5)-LOG10(M25)))*$A$2,0),0)</f>
        <v>0</v>
      </c>
      <c r="X25" s="26">
        <f>IF((N25&gt;0),ROUND((101+1000*(LOG10($N$5)-LOG10(N25)))*$A$2,0),0)</f>
        <v>0</v>
      </c>
      <c r="Y25" s="28">
        <f>SUM(LARGE(O25:X25,1),LARGE(O25:X25,2),LARGE(O25:X25,3))</f>
        <v>1847</v>
      </c>
    </row>
    <row r="26" spans="1:25" ht="14.25" customHeight="1" x14ac:dyDescent="0.2">
      <c r="A26" s="86">
        <v>20</v>
      </c>
      <c r="B26" s="84" t="s">
        <v>304</v>
      </c>
      <c r="C26" s="26" t="s">
        <v>218</v>
      </c>
      <c r="D26" s="27" t="s">
        <v>219</v>
      </c>
      <c r="E26" s="25">
        <v>4</v>
      </c>
      <c r="F26" s="26"/>
      <c r="G26" s="26"/>
      <c r="H26" s="28">
        <v>8</v>
      </c>
      <c r="I26" s="29"/>
      <c r="J26" s="26"/>
      <c r="K26" s="26"/>
      <c r="L26" s="26"/>
      <c r="M26" s="26"/>
      <c r="N26" s="27"/>
      <c r="O26" s="25">
        <f>IF((E26&gt;0),ROUND((101+1000*(LOG10($E$5)-LOG10(E26)))*$A$2,0),0)</f>
        <v>1032</v>
      </c>
      <c r="P26" s="26">
        <f>IF((F26&gt;0),ROUND((101+1000*(LOG10($F$5)-LOG10(F26)))*$A$2,0),0)</f>
        <v>0</v>
      </c>
      <c r="Q26" s="26">
        <f>IF((G26&gt;0),ROUND((101+1000*(LOG10($G$5)-LOG10(G26)))*$A$2,0),0)</f>
        <v>0</v>
      </c>
      <c r="R26" s="28">
        <f>IF((H26&gt;0),ROUND((101+1000*(LOG10($H$5)-LOG10(H26)))*$A$2,0),0)</f>
        <v>718</v>
      </c>
      <c r="S26" s="29">
        <f>IF((I26&gt;0),ROUND((101+1000*(LOG10($I$5)-LOG10(I26)))*$A$2,0),0)</f>
        <v>0</v>
      </c>
      <c r="T26" s="26">
        <f>IF((J26&gt;0),ROUND((101+1000*(LOG10($J$5)-LOG10(J26)))*$A$2,0),0)</f>
        <v>0</v>
      </c>
      <c r="U26" s="26">
        <f>IF((K26&gt;0),ROUND((101+1000*(LOG10($K$5)-LOG10(K26)))*$A$2,0),0)</f>
        <v>0</v>
      </c>
      <c r="V26" s="26">
        <f>IF((L26&gt;0),ROUND((101+1000*(LOG10($L$5)-LOG10(L26)))*$A$2,0),0)</f>
        <v>0</v>
      </c>
      <c r="W26" s="26">
        <f>IF((M26&gt;0),ROUND((101+1000*(LOG10($M$5)-LOG10(M26)))*$A$2,0),0)</f>
        <v>0</v>
      </c>
      <c r="X26" s="26">
        <f>IF((N26&gt;0),ROUND((101+1000*(LOG10($N$5)-LOG10(N26)))*$A$2,0),0)</f>
        <v>0</v>
      </c>
      <c r="Y26" s="28">
        <f>SUM(LARGE(O26:X26,1),LARGE(O26:X26,2),LARGE(O26:X26,3))</f>
        <v>1750</v>
      </c>
    </row>
    <row r="27" spans="1:25" ht="14.25" customHeight="1" x14ac:dyDescent="0.2">
      <c r="A27" s="86">
        <v>21</v>
      </c>
      <c r="B27" s="85" t="s">
        <v>121</v>
      </c>
      <c r="C27" s="26" t="s">
        <v>138</v>
      </c>
      <c r="D27" s="27" t="s">
        <v>89</v>
      </c>
      <c r="E27" s="25"/>
      <c r="F27" s="26"/>
      <c r="G27" s="26"/>
      <c r="H27" s="28"/>
      <c r="I27" s="29"/>
      <c r="J27" s="26">
        <v>7</v>
      </c>
      <c r="K27" s="26"/>
      <c r="L27" s="26"/>
      <c r="M27" s="26"/>
      <c r="N27" s="27"/>
      <c r="O27" s="25">
        <f>IF((E27&gt;0),ROUND((101+1000*(LOG10($E$5)-LOG10(E27)))*$A$2,0),0)</f>
        <v>0</v>
      </c>
      <c r="P27" s="26">
        <f>IF((F27&gt;0),ROUND((101+1000*(LOG10($F$5)-LOG10(F27)))*$A$2,0),0)</f>
        <v>0</v>
      </c>
      <c r="Q27" s="26">
        <f>IF((G27&gt;0),ROUND((101+1000*(LOG10($G$5)-LOG10(G27)))*$A$2,0),0)</f>
        <v>0</v>
      </c>
      <c r="R27" s="28">
        <f>IF((H27&gt;0),ROUND((101+1000*(LOG10($H$5)-LOG10(H27)))*$A$2,0),0)</f>
        <v>0</v>
      </c>
      <c r="S27" s="29">
        <f>IF((I27&gt;0),ROUND((101+1000*(LOG10($I$5)-LOG10(I27)))*$A$2,0),0)</f>
        <v>0</v>
      </c>
      <c r="T27" s="26">
        <f>IF((J27&gt;0),ROUND((101+1000*(LOG10($J$5)-LOG10(J27)))*$A$2,0),0)</f>
        <v>1671</v>
      </c>
      <c r="U27" s="26">
        <f>IF((K27&gt;0),ROUND((101+1000*(LOG10($K$5)-LOG10(K27)))*$A$2,0),0)</f>
        <v>0</v>
      </c>
      <c r="V27" s="26">
        <f>IF((L27&gt;0),ROUND((101+1000*(LOG10($L$5)-LOG10(L27)))*$A$2,0),0)</f>
        <v>0</v>
      </c>
      <c r="W27" s="26">
        <f>IF((M27&gt;0),ROUND((101+1000*(LOG10($M$5)-LOG10(M27)))*$A$2,0),0)</f>
        <v>0</v>
      </c>
      <c r="X27" s="26">
        <f>IF((N27&gt;0),ROUND((101+1000*(LOG10($N$5)-LOG10(N27)))*$A$2,0),0)</f>
        <v>0</v>
      </c>
      <c r="Y27" s="28">
        <f>SUM(LARGE(O27:X27,1),LARGE(O27:X27,2),LARGE(O27:X27,3))</f>
        <v>1671</v>
      </c>
    </row>
    <row r="28" spans="1:25" ht="14.25" customHeight="1" x14ac:dyDescent="0.2">
      <c r="A28" s="86">
        <v>22</v>
      </c>
      <c r="B28" s="85" t="s">
        <v>305</v>
      </c>
      <c r="C28" s="67" t="s">
        <v>134</v>
      </c>
      <c r="D28" s="24" t="s">
        <v>135</v>
      </c>
      <c r="E28" s="25"/>
      <c r="F28" s="26"/>
      <c r="G28" s="26"/>
      <c r="H28" s="28">
        <v>4</v>
      </c>
      <c r="I28" s="29"/>
      <c r="J28" s="26"/>
      <c r="K28" s="26"/>
      <c r="L28" s="26"/>
      <c r="M28" s="26"/>
      <c r="N28" s="27"/>
      <c r="O28" s="25">
        <f>IF((E28&gt;0),ROUND((101+1000*(LOG10($E$5)-LOG10(E28)))*$A$2,0),0)</f>
        <v>0</v>
      </c>
      <c r="P28" s="26">
        <f>IF((F28&gt;0),ROUND((101+1000*(LOG10($F$5)-LOG10(F28)))*$A$2,0),0)</f>
        <v>0</v>
      </c>
      <c r="Q28" s="26">
        <f>IF((G28&gt;0),ROUND((101+1000*(LOG10($G$5)-LOG10(G28)))*$A$2,0),0)</f>
        <v>0</v>
      </c>
      <c r="R28" s="28">
        <f>IF((H28&gt;0),ROUND((101+1000*(LOG10($H$5)-LOG10(H28)))*$A$2,0),0)</f>
        <v>1621</v>
      </c>
      <c r="S28" s="29">
        <f>IF((I28&gt;0),ROUND((101+1000*(LOG10($I$5)-LOG10(I28)))*$A$2,0),0)</f>
        <v>0</v>
      </c>
      <c r="T28" s="26">
        <f>IF((J28&gt;0),ROUND((101+1000*(LOG10($J$5)-LOG10(J28)))*$A$2,0),0)</f>
        <v>0</v>
      </c>
      <c r="U28" s="26">
        <f>IF((K28&gt;0),ROUND((101+1000*(LOG10($K$5)-LOG10(K28)))*$A$2,0),0)</f>
        <v>0</v>
      </c>
      <c r="V28" s="26">
        <f>IF((L28&gt;0),ROUND((101+1000*(LOG10($L$5)-LOG10(L28)))*$A$2,0),0)</f>
        <v>0</v>
      </c>
      <c r="W28" s="26">
        <f>IF((M28&gt;0),ROUND((101+1000*(LOG10($M$5)-LOG10(M28)))*$A$2,0),0)</f>
        <v>0</v>
      </c>
      <c r="X28" s="26">
        <f>IF((N28&gt;0),ROUND((101+1000*(LOG10($N$5)-LOG10(N28)))*$A$2,0),0)</f>
        <v>0</v>
      </c>
      <c r="Y28" s="28">
        <f>SUM(LARGE(O28:X28,1),LARGE(O28:X28,2),LARGE(O28:X28,3))</f>
        <v>1621</v>
      </c>
    </row>
    <row r="29" spans="1:25" ht="14.25" customHeight="1" x14ac:dyDescent="0.2">
      <c r="A29" s="86">
        <v>23</v>
      </c>
      <c r="B29" s="85" t="s">
        <v>40</v>
      </c>
      <c r="C29" s="67" t="s">
        <v>140</v>
      </c>
      <c r="D29" s="24" t="s">
        <v>141</v>
      </c>
      <c r="E29" s="25"/>
      <c r="F29" s="26"/>
      <c r="G29" s="26"/>
      <c r="H29" s="28"/>
      <c r="I29" s="29"/>
      <c r="J29" s="26">
        <v>8</v>
      </c>
      <c r="K29" s="26"/>
      <c r="L29" s="26"/>
      <c r="M29" s="26"/>
      <c r="N29" s="27"/>
      <c r="O29" s="25">
        <f>IF((E29&gt;0),ROUND((101+1000*(LOG10($E$5)-LOG10(E29)))*$A$2,0),0)</f>
        <v>0</v>
      </c>
      <c r="P29" s="26">
        <f>IF((F29&gt;0),ROUND((101+1000*(LOG10($F$5)-LOG10(F29)))*$A$2,0),0)</f>
        <v>0</v>
      </c>
      <c r="Q29" s="26">
        <f>IF((G29&gt;0),ROUND((101+1000*(LOG10($G$5)-LOG10(G29)))*$A$2,0),0)</f>
        <v>0</v>
      </c>
      <c r="R29" s="28">
        <f>IF((H29&gt;0),ROUND((101+1000*(LOG10($H$5)-LOG10(H29)))*$A$2,0),0)</f>
        <v>0</v>
      </c>
      <c r="S29" s="29">
        <f>IF((I29&gt;0),ROUND((101+1000*(LOG10($I$5)-LOG10(I29)))*$A$2,0),0)</f>
        <v>0</v>
      </c>
      <c r="T29" s="26">
        <f>IF((J29&gt;0),ROUND((101+1000*(LOG10($J$5)-LOG10(J29)))*$A$2,0),0)</f>
        <v>1497</v>
      </c>
      <c r="U29" s="26">
        <f>IF((K29&gt;0),ROUND((101+1000*(LOG10($K$5)-LOG10(K29)))*$A$2,0),0)</f>
        <v>0</v>
      </c>
      <c r="V29" s="26">
        <f>IF((L29&gt;0),ROUND((101+1000*(LOG10($L$5)-LOG10(L29)))*$A$2,0),0)</f>
        <v>0</v>
      </c>
      <c r="W29" s="26">
        <f>IF((M29&gt;0),ROUND((101+1000*(LOG10($M$5)-LOG10(M29)))*$A$2,0),0)</f>
        <v>0</v>
      </c>
      <c r="X29" s="26">
        <f>IF((N29&gt;0),ROUND((101+1000*(LOG10($N$5)-LOG10(N29)))*$A$2,0),0)</f>
        <v>0</v>
      </c>
      <c r="Y29" s="28">
        <f>SUM(LARGE(O29:X29,1),LARGE(O29:X29,2),LARGE(O29:X29,3))</f>
        <v>1497</v>
      </c>
    </row>
    <row r="30" spans="1:25" ht="14.25" customHeight="1" x14ac:dyDescent="0.2">
      <c r="A30" s="86">
        <v>24</v>
      </c>
      <c r="B30" s="84" t="s">
        <v>292</v>
      </c>
      <c r="C30" s="26" t="s">
        <v>120</v>
      </c>
      <c r="D30" s="27" t="s">
        <v>68</v>
      </c>
      <c r="E30" s="25"/>
      <c r="F30" s="26"/>
      <c r="G30" s="26"/>
      <c r="H30" s="28"/>
      <c r="I30" s="29"/>
      <c r="J30" s="26">
        <v>9</v>
      </c>
      <c r="K30" s="26"/>
      <c r="L30" s="26"/>
      <c r="M30" s="26"/>
      <c r="N30" s="27"/>
      <c r="O30" s="25">
        <f>IF((E30&gt;0),ROUND((101+1000*(LOG10($E$5)-LOG10(E30)))*$A$2,0),0)</f>
        <v>0</v>
      </c>
      <c r="P30" s="26">
        <f>IF((F30&gt;0),ROUND((101+1000*(LOG10($F$5)-LOG10(F30)))*$A$2,0),0)</f>
        <v>0</v>
      </c>
      <c r="Q30" s="26">
        <f>IF((G30&gt;0),ROUND((101+1000*(LOG10($G$5)-LOG10(G30)))*$A$2,0),0)</f>
        <v>0</v>
      </c>
      <c r="R30" s="28">
        <f>IF((H30&gt;0),ROUND((101+1000*(LOG10($H$5)-LOG10(H30)))*$A$2,0),0)</f>
        <v>0</v>
      </c>
      <c r="S30" s="29">
        <f>IF((I30&gt;0),ROUND((101+1000*(LOG10($I$5)-LOG10(I30)))*$A$2,0),0)</f>
        <v>0</v>
      </c>
      <c r="T30" s="26">
        <f>IF((J30&gt;0),ROUND((101+1000*(LOG10($J$5)-LOG10(J30)))*$A$2,0),0)</f>
        <v>1343</v>
      </c>
      <c r="U30" s="26">
        <f>IF((K30&gt;0),ROUND((101+1000*(LOG10($K$5)-LOG10(K30)))*$A$2,0),0)</f>
        <v>0</v>
      </c>
      <c r="V30" s="26">
        <f>IF((L30&gt;0),ROUND((101+1000*(LOG10($L$5)-LOG10(L30)))*$A$2,0),0)</f>
        <v>0</v>
      </c>
      <c r="W30" s="26">
        <f>IF((M30&gt;0),ROUND((101+1000*(LOG10($M$5)-LOG10(M30)))*$A$2,0),0)</f>
        <v>0</v>
      </c>
      <c r="X30" s="26">
        <f>IF((N30&gt;0),ROUND((101+1000*(LOG10($N$5)-LOG10(N30)))*$A$2,0),0)</f>
        <v>0</v>
      </c>
      <c r="Y30" s="28">
        <f>SUM(LARGE(O30:X30,1),LARGE(O30:X30,2),LARGE(O30:X30,3))</f>
        <v>1343</v>
      </c>
    </row>
    <row r="31" spans="1:25" ht="14.25" customHeight="1" x14ac:dyDescent="0.2">
      <c r="A31" s="86">
        <v>25</v>
      </c>
      <c r="B31" s="84" t="s">
        <v>306</v>
      </c>
      <c r="C31" s="67" t="s">
        <v>233</v>
      </c>
      <c r="D31" s="24" t="s">
        <v>234</v>
      </c>
      <c r="E31" s="25"/>
      <c r="F31" s="26"/>
      <c r="G31" s="26"/>
      <c r="H31" s="28">
        <v>5</v>
      </c>
      <c r="I31" s="29"/>
      <c r="J31" s="26"/>
      <c r="K31" s="26"/>
      <c r="L31" s="26"/>
      <c r="M31" s="26"/>
      <c r="N31" s="27"/>
      <c r="O31" s="25">
        <f>IF((E31&gt;0),ROUND((101+1000*(LOG10($E$5)-LOG10(E31)))*$A$2,0),0)</f>
        <v>0</v>
      </c>
      <c r="P31" s="26">
        <f>IF((F31&gt;0),ROUND((101+1000*(LOG10($F$5)-LOG10(F31)))*$A$2,0),0)</f>
        <v>0</v>
      </c>
      <c r="Q31" s="26">
        <f>IF((G31&gt;0),ROUND((101+1000*(LOG10($G$5)-LOG10(G31)))*$A$2,0),0)</f>
        <v>0</v>
      </c>
      <c r="R31" s="28">
        <f>IF((H31&gt;0),ROUND((101+1000*(LOG10($H$5)-LOG10(H31)))*$A$2,0),0)</f>
        <v>1330</v>
      </c>
      <c r="S31" s="29">
        <f>IF((I31&gt;0),ROUND((101+1000*(LOG10($I$5)-LOG10(I31)))*$A$2,0),0)</f>
        <v>0</v>
      </c>
      <c r="T31" s="26">
        <f>IF((J31&gt;0),ROUND((101+1000*(LOG10($J$5)-LOG10(J31)))*$A$2,0),0)</f>
        <v>0</v>
      </c>
      <c r="U31" s="26">
        <f>IF((K31&gt;0),ROUND((101+1000*(LOG10($K$5)-LOG10(K31)))*$A$2,0),0)</f>
        <v>0</v>
      </c>
      <c r="V31" s="26">
        <f>IF((L31&gt;0),ROUND((101+1000*(LOG10($L$5)-LOG10(L31)))*$A$2,0),0)</f>
        <v>0</v>
      </c>
      <c r="W31" s="26">
        <f>IF((M31&gt;0),ROUND((101+1000*(LOG10($M$5)-LOG10(M31)))*$A$2,0),0)</f>
        <v>0</v>
      </c>
      <c r="X31" s="26">
        <f>IF((N31&gt;0),ROUND((101+1000*(LOG10($N$5)-LOG10(N31)))*$A$2,0),0)</f>
        <v>0</v>
      </c>
      <c r="Y31" s="28">
        <f>SUM(LARGE(O31:X31,1),LARGE(O31:X31,2),LARGE(O31:X31,3))</f>
        <v>1330</v>
      </c>
    </row>
    <row r="32" spans="1:25" ht="14.25" customHeight="1" x14ac:dyDescent="0.2">
      <c r="A32" s="86">
        <v>26</v>
      </c>
      <c r="B32" s="84" t="s">
        <v>21</v>
      </c>
      <c r="C32" s="67" t="s">
        <v>109</v>
      </c>
      <c r="D32" s="24" t="s">
        <v>110</v>
      </c>
      <c r="E32" s="25"/>
      <c r="F32" s="26">
        <v>8</v>
      </c>
      <c r="G32" s="26">
        <v>7</v>
      </c>
      <c r="H32" s="28"/>
      <c r="I32" s="29"/>
      <c r="J32" s="26"/>
      <c r="K32" s="26"/>
      <c r="L32" s="26"/>
      <c r="M32" s="26"/>
      <c r="N32" s="27"/>
      <c r="O32" s="25">
        <f>IF((E32&gt;0),ROUND((101+1000*(LOG10($E$5)-LOG10(E32)))*$A$2,0),0)</f>
        <v>0</v>
      </c>
      <c r="P32" s="26">
        <f>IF((F32&gt;0),ROUND((101+1000*(LOG10($F$5)-LOG10(F32)))*$A$2,0),0)</f>
        <v>594</v>
      </c>
      <c r="Q32" s="26">
        <f>IF((G32&gt;0),ROUND((101+1000*(LOG10($G$5)-LOG10(G32)))*$A$2,0),0)</f>
        <v>630</v>
      </c>
      <c r="R32" s="28">
        <f>IF((H32&gt;0),ROUND((101+1000*(LOG10($H$5)-LOG10(H32)))*$A$2,0),0)</f>
        <v>0</v>
      </c>
      <c r="S32" s="29">
        <f>IF((I32&gt;0),ROUND((101+1000*(LOG10($I$5)-LOG10(I32)))*$A$2,0),0)</f>
        <v>0</v>
      </c>
      <c r="T32" s="26">
        <f>IF((J32&gt;0),ROUND((101+1000*(LOG10($J$5)-LOG10(J32)))*$A$2,0),0)</f>
        <v>0</v>
      </c>
      <c r="U32" s="26">
        <f>IF((K32&gt;0),ROUND((101+1000*(LOG10($K$5)-LOG10(K32)))*$A$2,0),0)</f>
        <v>0</v>
      </c>
      <c r="V32" s="26">
        <f>IF((L32&gt;0),ROUND((101+1000*(LOG10($L$5)-LOG10(L32)))*$A$2,0),0)</f>
        <v>0</v>
      </c>
      <c r="W32" s="26">
        <f>IF((M32&gt;0),ROUND((101+1000*(LOG10($M$5)-LOG10(M32)))*$A$2,0),0)</f>
        <v>0</v>
      </c>
      <c r="X32" s="26">
        <f>IF((N32&gt;0),ROUND((101+1000*(LOG10($N$5)-LOG10(N32)))*$A$2,0),0)</f>
        <v>0</v>
      </c>
      <c r="Y32" s="28">
        <f>SUM(LARGE(O32:X32,1),LARGE(O32:X32,2),LARGE(O32:X32,3))</f>
        <v>1224</v>
      </c>
    </row>
    <row r="33" spans="1:25" ht="14.25" customHeight="1" x14ac:dyDescent="0.2">
      <c r="A33" s="86">
        <v>27</v>
      </c>
      <c r="B33" s="84" t="s">
        <v>307</v>
      </c>
      <c r="C33" s="26" t="s">
        <v>82</v>
      </c>
      <c r="D33" s="27" t="s">
        <v>67</v>
      </c>
      <c r="E33" s="25"/>
      <c r="F33" s="26"/>
      <c r="G33" s="26"/>
      <c r="H33" s="28"/>
      <c r="I33" s="29"/>
      <c r="J33" s="26">
        <v>10</v>
      </c>
      <c r="K33" s="26"/>
      <c r="L33" s="26"/>
      <c r="M33" s="26"/>
      <c r="N33" s="27"/>
      <c r="O33" s="25">
        <f>IF((E33&gt;0),ROUND((101+1000*(LOG10($E$5)-LOG10(E33)))*$A$2,0),0)</f>
        <v>0</v>
      </c>
      <c r="P33" s="26">
        <f>IF((F33&gt;0),ROUND((101+1000*(LOG10($F$5)-LOG10(F33)))*$A$2,0),0)</f>
        <v>0</v>
      </c>
      <c r="Q33" s="26">
        <f>IF((G33&gt;0),ROUND((101+1000*(LOG10($G$5)-LOG10(G33)))*$A$2,0),0)</f>
        <v>0</v>
      </c>
      <c r="R33" s="28">
        <f>IF((H33&gt;0),ROUND((101+1000*(LOG10($H$5)-LOG10(H33)))*$A$2,0),0)</f>
        <v>0</v>
      </c>
      <c r="S33" s="29">
        <f>IF((I33&gt;0),ROUND((101+1000*(LOG10($I$5)-LOG10(I33)))*$A$2,0),0)</f>
        <v>0</v>
      </c>
      <c r="T33" s="26">
        <f>IF((J33&gt;0),ROUND((101+1000*(LOG10($J$5)-LOG10(J33)))*$A$2,0),0)</f>
        <v>1206</v>
      </c>
      <c r="U33" s="26">
        <f>IF((K33&gt;0),ROUND((101+1000*(LOG10($K$5)-LOG10(K33)))*$A$2,0),0)</f>
        <v>0</v>
      </c>
      <c r="V33" s="26">
        <f>IF((L33&gt;0),ROUND((101+1000*(LOG10($L$5)-LOG10(L33)))*$A$2,0),0)</f>
        <v>0</v>
      </c>
      <c r="W33" s="26">
        <f>IF((M33&gt;0),ROUND((101+1000*(LOG10($M$5)-LOG10(M33)))*$A$2,0),0)</f>
        <v>0</v>
      </c>
      <c r="X33" s="26">
        <f>IF((N33&gt;0),ROUND((101+1000*(LOG10($N$5)-LOG10(N33)))*$A$2,0),0)</f>
        <v>0</v>
      </c>
      <c r="Y33" s="28">
        <f>SUM(LARGE(O33:X33,1),LARGE(O33:X33,2),LARGE(O33:X33,3))</f>
        <v>1206</v>
      </c>
    </row>
    <row r="34" spans="1:25" ht="14.25" customHeight="1" x14ac:dyDescent="0.2">
      <c r="A34" s="86">
        <v>28</v>
      </c>
      <c r="B34" s="84" t="s">
        <v>83</v>
      </c>
      <c r="C34" s="26" t="s">
        <v>237</v>
      </c>
      <c r="D34" s="27" t="s">
        <v>238</v>
      </c>
      <c r="E34" s="25"/>
      <c r="F34" s="26"/>
      <c r="G34" s="26"/>
      <c r="H34" s="28">
        <v>6</v>
      </c>
      <c r="I34" s="29"/>
      <c r="J34" s="26"/>
      <c r="K34" s="26"/>
      <c r="L34" s="26"/>
      <c r="M34" s="26"/>
      <c r="N34" s="27"/>
      <c r="O34" s="25">
        <f>IF((E34&gt;0),ROUND((101+1000*(LOG10($E$5)-LOG10(E34)))*$A$2,0),0)</f>
        <v>0</v>
      </c>
      <c r="P34" s="26">
        <f>IF((F34&gt;0),ROUND((101+1000*(LOG10($F$5)-LOG10(F34)))*$A$2,0),0)</f>
        <v>0</v>
      </c>
      <c r="Q34" s="26">
        <f>IF((G34&gt;0),ROUND((101+1000*(LOG10($G$5)-LOG10(G34)))*$A$2,0),0)</f>
        <v>0</v>
      </c>
      <c r="R34" s="28">
        <f>IF((H34&gt;0),ROUND((101+1000*(LOG10($H$5)-LOG10(H34)))*$A$2,0),0)</f>
        <v>1093</v>
      </c>
      <c r="S34" s="29">
        <f>IF((I34&gt;0),ROUND((101+1000*(LOG10($I$5)-LOG10(I34)))*$A$2,0),0)</f>
        <v>0</v>
      </c>
      <c r="T34" s="26">
        <f>IF((J34&gt;0),ROUND((101+1000*(LOG10($J$5)-LOG10(J34)))*$A$2,0),0)</f>
        <v>0</v>
      </c>
      <c r="U34" s="26">
        <f>IF((K34&gt;0),ROUND((101+1000*(LOG10($K$5)-LOG10(K34)))*$A$2,0),0)</f>
        <v>0</v>
      </c>
      <c r="V34" s="26">
        <f>IF((L34&gt;0),ROUND((101+1000*(LOG10($L$5)-LOG10(L34)))*$A$2,0),0)</f>
        <v>0</v>
      </c>
      <c r="W34" s="26">
        <f>IF((M34&gt;0),ROUND((101+1000*(LOG10($M$5)-LOG10(M34)))*$A$2,0),0)</f>
        <v>0</v>
      </c>
      <c r="X34" s="26">
        <f>IF((N34&gt;0),ROUND((101+1000*(LOG10($N$5)-LOG10(N34)))*$A$2,0),0)</f>
        <v>0</v>
      </c>
      <c r="Y34" s="28">
        <f>SUM(LARGE(O34:X34,1),LARGE(O34:X34,2),LARGE(O34:X34,3))</f>
        <v>1093</v>
      </c>
    </row>
    <row r="35" spans="1:25" ht="14.25" customHeight="1" x14ac:dyDescent="0.2">
      <c r="A35" s="86">
        <v>29</v>
      </c>
      <c r="B35" s="85" t="s">
        <v>293</v>
      </c>
      <c r="C35" s="67" t="s">
        <v>113</v>
      </c>
      <c r="D35" s="24" t="s">
        <v>39</v>
      </c>
      <c r="E35" s="25"/>
      <c r="F35" s="26"/>
      <c r="G35" s="26"/>
      <c r="H35" s="28"/>
      <c r="I35" s="29"/>
      <c r="J35" s="26">
        <v>11</v>
      </c>
      <c r="K35" s="26"/>
      <c r="L35" s="26"/>
      <c r="M35" s="26"/>
      <c r="N35" s="27"/>
      <c r="O35" s="25">
        <f>IF((E35&gt;0),ROUND((101+1000*(LOG10($E$5)-LOG10(E35)))*$A$2,0),0)</f>
        <v>0</v>
      </c>
      <c r="P35" s="26">
        <f>IF((F35&gt;0),ROUND((101+1000*(LOG10($F$5)-LOG10(F35)))*$A$2,0),0)</f>
        <v>0</v>
      </c>
      <c r="Q35" s="26">
        <f>IF((G35&gt;0),ROUND((101+1000*(LOG10($G$5)-LOG10(G35)))*$A$2,0),0)</f>
        <v>0</v>
      </c>
      <c r="R35" s="28">
        <f>IF((H35&gt;0),ROUND((101+1000*(LOG10($H$5)-LOG10(H35)))*$A$2,0),0)</f>
        <v>0</v>
      </c>
      <c r="S35" s="29">
        <f>IF((I35&gt;0),ROUND((101+1000*(LOG10($I$5)-LOG10(I35)))*$A$2,0),0)</f>
        <v>0</v>
      </c>
      <c r="T35" s="26">
        <f>IF((J35&gt;0),ROUND((101+1000*(LOG10($J$5)-LOG10(J35)))*$A$2,0),0)</f>
        <v>1082</v>
      </c>
      <c r="U35" s="26">
        <f>IF((K35&gt;0),ROUND((101+1000*(LOG10($K$5)-LOG10(K35)))*$A$2,0),0)</f>
        <v>0</v>
      </c>
      <c r="V35" s="26">
        <f>IF((L35&gt;0),ROUND((101+1000*(LOG10($L$5)-LOG10(L35)))*$A$2,0),0)</f>
        <v>0</v>
      </c>
      <c r="W35" s="26">
        <f>IF((M35&gt;0),ROUND((101+1000*(LOG10($M$5)-LOG10(M35)))*$A$2,0),0)</f>
        <v>0</v>
      </c>
      <c r="X35" s="26">
        <f>IF((N35&gt;0),ROUND((101+1000*(LOG10($N$5)-LOG10(N35)))*$A$2,0),0)</f>
        <v>0</v>
      </c>
      <c r="Y35" s="28">
        <f>SUM(LARGE(O35:X35,1),LARGE(O35:X35,2),LARGE(O35:X35,3))</f>
        <v>1082</v>
      </c>
    </row>
    <row r="36" spans="1:25" ht="14.25" customHeight="1" x14ac:dyDescent="0.2">
      <c r="A36" s="86">
        <v>30</v>
      </c>
      <c r="B36" s="84" t="s">
        <v>308</v>
      </c>
      <c r="C36" s="26" t="s">
        <v>45</v>
      </c>
      <c r="D36" s="27" t="s">
        <v>46</v>
      </c>
      <c r="E36" s="25"/>
      <c r="F36" s="26">
        <v>10</v>
      </c>
      <c r="G36" s="26">
        <v>8</v>
      </c>
      <c r="H36" s="28"/>
      <c r="I36" s="29">
        <v>8</v>
      </c>
      <c r="J36" s="26"/>
      <c r="K36" s="26"/>
      <c r="L36" s="26"/>
      <c r="M36" s="26"/>
      <c r="N36" s="27"/>
      <c r="O36" s="25">
        <f>IF((E36&gt;0),ROUND((101+1000*(LOG10($E$5)-LOG10(E36)))*$A$2,0),0)</f>
        <v>0</v>
      </c>
      <c r="P36" s="26">
        <f>IF((F36&gt;0),ROUND((101+1000*(LOG10($F$5)-LOG10(F36)))*$A$2,0),0)</f>
        <v>303</v>
      </c>
      <c r="Q36" s="26">
        <f>IF((G36&gt;0),ROUND((101+1000*(LOG10($G$5)-LOG10(G36)))*$A$2,0),0)</f>
        <v>456</v>
      </c>
      <c r="R36" s="28">
        <f>IF((H36&gt;0),ROUND((101+1000*(LOG10($H$5)-LOG10(H36)))*$A$2,0),0)</f>
        <v>0</v>
      </c>
      <c r="S36" s="29">
        <f>IF((I36&gt;0),ROUND((101+1000*(LOG10($I$5)-LOG10(I36)))*$A$2,0),0)</f>
        <v>303</v>
      </c>
      <c r="T36" s="26">
        <f>IF((J36&gt;0),ROUND((101+1000*(LOG10($J$5)-LOG10(J36)))*$A$2,0),0)</f>
        <v>0</v>
      </c>
      <c r="U36" s="26">
        <f>IF((K36&gt;0),ROUND((101+1000*(LOG10($K$5)-LOG10(K36)))*$A$2,0),0)</f>
        <v>0</v>
      </c>
      <c r="V36" s="26">
        <f>IF((L36&gt;0),ROUND((101+1000*(LOG10($L$5)-LOG10(L36)))*$A$2,0),0)</f>
        <v>0</v>
      </c>
      <c r="W36" s="26">
        <f>IF((M36&gt;0),ROUND((101+1000*(LOG10($M$5)-LOG10(M36)))*$A$2,0),0)</f>
        <v>0</v>
      </c>
      <c r="X36" s="26">
        <f>IF((N36&gt;0),ROUND((101+1000*(LOG10($N$5)-LOG10(N36)))*$A$2,0),0)</f>
        <v>0</v>
      </c>
      <c r="Y36" s="28">
        <f>SUM(LARGE(O36:X36,1),LARGE(O36:X36,2),LARGE(O36:X36,3))</f>
        <v>1062</v>
      </c>
    </row>
    <row r="37" spans="1:25" ht="14.25" customHeight="1" x14ac:dyDescent="0.2">
      <c r="A37" s="86">
        <v>31</v>
      </c>
      <c r="B37" s="85" t="s">
        <v>30</v>
      </c>
      <c r="C37" s="26" t="s">
        <v>269</v>
      </c>
      <c r="D37" s="27" t="s">
        <v>146</v>
      </c>
      <c r="E37" s="25"/>
      <c r="F37" s="26"/>
      <c r="G37" s="26"/>
      <c r="H37" s="28"/>
      <c r="I37" s="29"/>
      <c r="J37" s="26">
        <v>12</v>
      </c>
      <c r="K37" s="26"/>
      <c r="L37" s="26"/>
      <c r="M37" s="26"/>
      <c r="N37" s="27"/>
      <c r="O37" s="25">
        <f>IF((E37&gt;0),ROUND((101+1000*(LOG10($E$5)-LOG10(E37)))*$A$2,0),0)</f>
        <v>0</v>
      </c>
      <c r="P37" s="26">
        <f>IF((F37&gt;0),ROUND((101+1000*(LOG10($F$5)-LOG10(F37)))*$A$2,0),0)</f>
        <v>0</v>
      </c>
      <c r="Q37" s="26">
        <f>IF((G37&gt;0),ROUND((101+1000*(LOG10($G$5)-LOG10(G37)))*$A$2,0),0)</f>
        <v>0</v>
      </c>
      <c r="R37" s="28">
        <f>IF((H37&gt;0),ROUND((101+1000*(LOG10($H$5)-LOG10(H37)))*$A$2,0),0)</f>
        <v>0</v>
      </c>
      <c r="S37" s="29">
        <f>IF((I37&gt;0),ROUND((101+1000*(LOG10($I$5)-LOG10(I37)))*$A$2,0),0)</f>
        <v>0</v>
      </c>
      <c r="T37" s="26">
        <f>IF((J37&gt;0),ROUND((101+1000*(LOG10($J$5)-LOG10(J37)))*$A$2,0),0)</f>
        <v>969</v>
      </c>
      <c r="U37" s="26">
        <f>IF((K37&gt;0),ROUND((101+1000*(LOG10($K$5)-LOG10(K37)))*$A$2,0),0)</f>
        <v>0</v>
      </c>
      <c r="V37" s="26">
        <f>IF((L37&gt;0),ROUND((101+1000*(LOG10($L$5)-LOG10(L37)))*$A$2,0),0)</f>
        <v>0</v>
      </c>
      <c r="W37" s="26">
        <f>IF((M37&gt;0),ROUND((101+1000*(LOG10($M$5)-LOG10(M37)))*$A$2,0),0)</f>
        <v>0</v>
      </c>
      <c r="X37" s="26">
        <f>IF((N37&gt;0),ROUND((101+1000*(LOG10($N$5)-LOG10(N37)))*$A$2,0),0)</f>
        <v>0</v>
      </c>
      <c r="Y37" s="28">
        <f>SUM(LARGE(O37:X37,1),LARGE(O37:X37,2),LARGE(O37:X37,3))</f>
        <v>969</v>
      </c>
    </row>
    <row r="38" spans="1:25" ht="14.25" customHeight="1" x14ac:dyDescent="0.2">
      <c r="A38" s="86">
        <v>32</v>
      </c>
      <c r="B38" s="84" t="s">
        <v>392</v>
      </c>
      <c r="C38" s="26" t="s">
        <v>115</v>
      </c>
      <c r="D38" s="27" t="s">
        <v>116</v>
      </c>
      <c r="E38" s="25"/>
      <c r="F38" s="26"/>
      <c r="G38" s="26"/>
      <c r="H38" s="28">
        <v>7</v>
      </c>
      <c r="I38" s="29"/>
      <c r="J38" s="26"/>
      <c r="K38" s="26"/>
      <c r="L38" s="26"/>
      <c r="M38" s="26"/>
      <c r="N38" s="27"/>
      <c r="O38" s="25">
        <f>IF((E38&gt;0),ROUND((101+1000*(LOG10($E$5)-LOG10(E38)))*$A$2,0),0)</f>
        <v>0</v>
      </c>
      <c r="P38" s="26">
        <f>IF((F38&gt;0),ROUND((101+1000*(LOG10($F$5)-LOG10(F38)))*$A$2,0),0)</f>
        <v>0</v>
      </c>
      <c r="Q38" s="26">
        <f>IF((G38&gt;0),ROUND((101+1000*(LOG10($G$5)-LOG10(G38)))*$A$2,0),0)</f>
        <v>0</v>
      </c>
      <c r="R38" s="28">
        <f>IF((H38&gt;0),ROUND((101+1000*(LOG10($H$5)-LOG10(H38)))*$A$2,0),0)</f>
        <v>892</v>
      </c>
      <c r="S38" s="29">
        <f>IF((I38&gt;0),ROUND((101+1000*(LOG10($I$5)-LOG10(I38)))*$A$2,0),0)</f>
        <v>0</v>
      </c>
      <c r="T38" s="26">
        <f>IF((J38&gt;0),ROUND((101+1000*(LOG10($J$5)-LOG10(J38)))*$A$2,0),0)</f>
        <v>0</v>
      </c>
      <c r="U38" s="26">
        <f>IF((K38&gt;0),ROUND((101+1000*(LOG10($K$5)-LOG10(K38)))*$A$2,0),0)</f>
        <v>0</v>
      </c>
      <c r="V38" s="26">
        <f>IF((L38&gt;0),ROUND((101+1000*(LOG10($L$5)-LOG10(L38)))*$A$2,0),0)</f>
        <v>0</v>
      </c>
      <c r="W38" s="26">
        <f>IF((M38&gt;0),ROUND((101+1000*(LOG10($M$5)-LOG10(M38)))*$A$2,0),0)</f>
        <v>0</v>
      </c>
      <c r="X38" s="26">
        <f>IF((N38&gt;0),ROUND((101+1000*(LOG10($N$5)-LOG10(N38)))*$A$2,0),0)</f>
        <v>0</v>
      </c>
      <c r="Y38" s="28">
        <f>SUM(LARGE(O38:X38,1),LARGE(O38:X38,2),LARGE(O38:X38,3))</f>
        <v>892</v>
      </c>
    </row>
    <row r="39" spans="1:25" ht="14.25" customHeight="1" x14ac:dyDescent="0.2">
      <c r="A39" s="86">
        <v>33</v>
      </c>
      <c r="B39" s="85" t="s">
        <v>393</v>
      </c>
      <c r="C39" s="26" t="s">
        <v>272</v>
      </c>
      <c r="D39" s="27" t="s">
        <v>163</v>
      </c>
      <c r="E39" s="25"/>
      <c r="F39" s="26"/>
      <c r="G39" s="26"/>
      <c r="H39" s="28"/>
      <c r="I39" s="29"/>
      <c r="J39" s="26">
        <v>13</v>
      </c>
      <c r="K39" s="26"/>
      <c r="L39" s="26"/>
      <c r="M39" s="26"/>
      <c r="N39" s="27"/>
      <c r="O39" s="25">
        <f>IF((E39&gt;0),ROUND((101+1000*(LOG10($E$5)-LOG10(E39)))*$A$2,0),0)</f>
        <v>0</v>
      </c>
      <c r="P39" s="26">
        <f>IF((F39&gt;0),ROUND((101+1000*(LOG10($F$5)-LOG10(F39)))*$A$2,0),0)</f>
        <v>0</v>
      </c>
      <c r="Q39" s="26">
        <f>IF((G39&gt;0),ROUND((101+1000*(LOG10($G$5)-LOG10(G39)))*$A$2,0),0)</f>
        <v>0</v>
      </c>
      <c r="R39" s="28">
        <f>IF((H39&gt;0),ROUND((101+1000*(LOG10($H$5)-LOG10(H39)))*$A$2,0),0)</f>
        <v>0</v>
      </c>
      <c r="S39" s="29">
        <f>IF((I39&gt;0),ROUND((101+1000*(LOG10($I$5)-LOG10(I39)))*$A$2,0),0)</f>
        <v>0</v>
      </c>
      <c r="T39" s="26">
        <f>IF((J39&gt;0),ROUND((101+1000*(LOG10($J$5)-LOG10(J39)))*$A$2,0),0)</f>
        <v>864</v>
      </c>
      <c r="U39" s="26">
        <f>IF((K39&gt;0),ROUND((101+1000*(LOG10($K$5)-LOG10(K39)))*$A$2,0),0)</f>
        <v>0</v>
      </c>
      <c r="V39" s="26">
        <f>IF((L39&gt;0),ROUND((101+1000*(LOG10($L$5)-LOG10(L39)))*$A$2,0),0)</f>
        <v>0</v>
      </c>
      <c r="W39" s="26">
        <f>IF((M39&gt;0),ROUND((101+1000*(LOG10($M$5)-LOG10(M39)))*$A$2,0),0)</f>
        <v>0</v>
      </c>
      <c r="X39" s="26">
        <f>IF((N39&gt;0),ROUND((101+1000*(LOG10($N$5)-LOG10(N39)))*$A$2,0),0)</f>
        <v>0</v>
      </c>
      <c r="Y39" s="28">
        <f>SUM(LARGE(O39:X39,1),LARGE(O39:X39,2),LARGE(O39:X39,3))</f>
        <v>864</v>
      </c>
    </row>
    <row r="40" spans="1:25" ht="14.25" customHeight="1" x14ac:dyDescent="0.2">
      <c r="A40" s="86">
        <v>34</v>
      </c>
      <c r="B40" s="84" t="s">
        <v>394</v>
      </c>
      <c r="C40" s="26" t="s">
        <v>129</v>
      </c>
      <c r="D40" s="27" t="s">
        <v>130</v>
      </c>
      <c r="E40" s="25"/>
      <c r="F40" s="26"/>
      <c r="G40" s="26"/>
      <c r="H40" s="28"/>
      <c r="I40" s="29"/>
      <c r="J40" s="26">
        <v>14</v>
      </c>
      <c r="K40" s="26"/>
      <c r="L40" s="26"/>
      <c r="M40" s="26"/>
      <c r="N40" s="27"/>
      <c r="O40" s="25">
        <f>IF((E40&gt;0),ROUND((101+1000*(LOG10($E$5)-LOG10(E40)))*$A$2,0),0)</f>
        <v>0</v>
      </c>
      <c r="P40" s="26">
        <f>IF((F40&gt;0),ROUND((101+1000*(LOG10($F$5)-LOG10(F40)))*$A$2,0),0)</f>
        <v>0</v>
      </c>
      <c r="Q40" s="26">
        <f>IF((G40&gt;0),ROUND((101+1000*(LOG10($G$5)-LOG10(G40)))*$A$2,0),0)</f>
        <v>0</v>
      </c>
      <c r="R40" s="28">
        <f>IF((H40&gt;0),ROUND((101+1000*(LOG10($H$5)-LOG10(H40)))*$A$2,0),0)</f>
        <v>0</v>
      </c>
      <c r="S40" s="29">
        <f>IF((I40&gt;0),ROUND((101+1000*(LOG10($I$5)-LOG10(I40)))*$A$2,0),0)</f>
        <v>0</v>
      </c>
      <c r="T40" s="26">
        <f>IF((J40&gt;0),ROUND((101+1000*(LOG10($J$5)-LOG10(J40)))*$A$2,0),0)</f>
        <v>768</v>
      </c>
      <c r="U40" s="26">
        <f>IF((K40&gt;0),ROUND((101+1000*(LOG10($K$5)-LOG10(K40)))*$A$2,0),0)</f>
        <v>0</v>
      </c>
      <c r="V40" s="26">
        <f>IF((L40&gt;0),ROUND((101+1000*(LOG10($L$5)-LOG10(L40)))*$A$2,0),0)</f>
        <v>0</v>
      </c>
      <c r="W40" s="26">
        <f>IF((M40&gt;0),ROUND((101+1000*(LOG10($M$5)-LOG10(M40)))*$A$2,0),0)</f>
        <v>0</v>
      </c>
      <c r="X40" s="26">
        <f>IF((N40&gt;0),ROUND((101+1000*(LOG10($N$5)-LOG10(N40)))*$A$2,0),0)</f>
        <v>0</v>
      </c>
      <c r="Y40" s="28">
        <f>SUM(LARGE(O40:X40,1),LARGE(O40:X40,2),LARGE(O40:X40,3))</f>
        <v>768</v>
      </c>
    </row>
    <row r="41" spans="1:25" ht="14.25" customHeight="1" x14ac:dyDescent="0.2">
      <c r="A41" s="86">
        <v>35</v>
      </c>
      <c r="B41" s="84" t="s">
        <v>395</v>
      </c>
      <c r="C41" s="67" t="s">
        <v>87</v>
      </c>
      <c r="D41" s="24" t="s">
        <v>48</v>
      </c>
      <c r="E41" s="25">
        <v>7</v>
      </c>
      <c r="F41" s="26"/>
      <c r="G41" s="26"/>
      <c r="H41" s="28">
        <v>11</v>
      </c>
      <c r="I41" s="29"/>
      <c r="J41" s="26"/>
      <c r="K41" s="26"/>
      <c r="L41" s="26"/>
      <c r="M41" s="26"/>
      <c r="N41" s="27"/>
      <c r="O41" s="25">
        <f>IF((E41&gt;0),ROUND((101+1000*(LOG10($E$5)-LOG10(E41)))*$A$2,0),0)</f>
        <v>303</v>
      </c>
      <c r="P41" s="26">
        <f>IF((F41&gt;0),ROUND((101+1000*(LOG10($F$5)-LOG10(F41)))*$A$2,0),0)</f>
        <v>0</v>
      </c>
      <c r="Q41" s="26">
        <f>IF((G41&gt;0),ROUND((101+1000*(LOG10($G$5)-LOG10(G41)))*$A$2,0),0)</f>
        <v>0</v>
      </c>
      <c r="R41" s="28">
        <f>IF((H41&gt;0),ROUND((101+1000*(LOG10($H$5)-LOG10(H41)))*$A$2,0),0)</f>
        <v>303</v>
      </c>
      <c r="S41" s="29">
        <f>IF((I41&gt;0),ROUND((101+1000*(LOG10($I$5)-LOG10(I41)))*$A$2,0),0)</f>
        <v>0</v>
      </c>
      <c r="T41" s="26">
        <f>IF((J41&gt;0),ROUND((101+1000*(LOG10($J$5)-LOG10(J41)))*$A$2,0),0)</f>
        <v>0</v>
      </c>
      <c r="U41" s="26">
        <f>IF((K41&gt;0),ROUND((101+1000*(LOG10($K$5)-LOG10(K41)))*$A$2,0),0)</f>
        <v>0</v>
      </c>
      <c r="V41" s="26">
        <f>IF((L41&gt;0),ROUND((101+1000*(LOG10($L$5)-LOG10(L41)))*$A$2,0),0)</f>
        <v>0</v>
      </c>
      <c r="W41" s="26">
        <f>IF((M41&gt;0),ROUND((101+1000*(LOG10($M$5)-LOG10(M41)))*$A$2,0),0)</f>
        <v>0</v>
      </c>
      <c r="X41" s="26">
        <f>IF((N41&gt;0),ROUND((101+1000*(LOG10($N$5)-LOG10(N41)))*$A$2,0),0)</f>
        <v>0</v>
      </c>
      <c r="Y41" s="28">
        <f>SUM(LARGE(O41:X41,1),LARGE(O41:X41,2),LARGE(O41:X41,3))</f>
        <v>606</v>
      </c>
    </row>
    <row r="42" spans="1:25" ht="14.25" customHeight="1" x14ac:dyDescent="0.2">
      <c r="A42" s="86">
        <v>36</v>
      </c>
      <c r="B42" s="84" t="s">
        <v>291</v>
      </c>
      <c r="C42" s="26" t="s">
        <v>278</v>
      </c>
      <c r="D42" s="27" t="s">
        <v>279</v>
      </c>
      <c r="E42" s="25"/>
      <c r="F42" s="26"/>
      <c r="G42" s="26"/>
      <c r="H42" s="28"/>
      <c r="I42" s="29"/>
      <c r="J42" s="26">
        <v>16</v>
      </c>
      <c r="K42" s="26"/>
      <c r="L42" s="26"/>
      <c r="M42" s="26"/>
      <c r="N42" s="27"/>
      <c r="O42" s="25">
        <f>IF((E42&gt;0),ROUND((101+1000*(LOG10($E$5)-LOG10(E42)))*$A$2,0),0)</f>
        <v>0</v>
      </c>
      <c r="P42" s="26">
        <f>IF((F42&gt;0),ROUND((101+1000*(LOG10($F$5)-LOG10(F42)))*$A$2,0),0)</f>
        <v>0</v>
      </c>
      <c r="Q42" s="26">
        <f>IF((G42&gt;0),ROUND((101+1000*(LOG10($G$5)-LOG10(G42)))*$A$2,0),0)</f>
        <v>0</v>
      </c>
      <c r="R42" s="28">
        <f>IF((H42&gt;0),ROUND((101+1000*(LOG10($H$5)-LOG10(H42)))*$A$2,0),0)</f>
        <v>0</v>
      </c>
      <c r="S42" s="29">
        <f>IF((I42&gt;0),ROUND((101+1000*(LOG10($I$5)-LOG10(I42)))*$A$2,0),0)</f>
        <v>0</v>
      </c>
      <c r="T42" s="26">
        <f>IF((J42&gt;0),ROUND((101+1000*(LOG10($J$5)-LOG10(J42)))*$A$2,0),0)</f>
        <v>594</v>
      </c>
      <c r="U42" s="26">
        <f>IF((K42&gt;0),ROUND((101+1000*(LOG10($K$5)-LOG10(K42)))*$A$2,0),0)</f>
        <v>0</v>
      </c>
      <c r="V42" s="26">
        <f>IF((L42&gt;0),ROUND((101+1000*(LOG10($L$5)-LOG10(L42)))*$A$2,0),0)</f>
        <v>0</v>
      </c>
      <c r="W42" s="26">
        <f>IF((M42&gt;0),ROUND((101+1000*(LOG10($M$5)-LOG10(M42)))*$A$2,0),0)</f>
        <v>0</v>
      </c>
      <c r="X42" s="26">
        <f>IF((N42&gt;0),ROUND((101+1000*(LOG10($N$5)-LOG10(N42)))*$A$2,0),0)</f>
        <v>0</v>
      </c>
      <c r="Y42" s="28">
        <f>SUM(LARGE(O42:X42,1),LARGE(O42:X42,2),LARGE(O42:X42,3))</f>
        <v>594</v>
      </c>
    </row>
    <row r="43" spans="1:25" ht="14.25" customHeight="1" x14ac:dyDescent="0.2">
      <c r="A43" s="86">
        <v>37</v>
      </c>
      <c r="B43" s="85" t="s">
        <v>396</v>
      </c>
      <c r="C43" s="26" t="s">
        <v>118</v>
      </c>
      <c r="D43" s="27" t="s">
        <v>119</v>
      </c>
      <c r="E43" s="25"/>
      <c r="F43" s="26"/>
      <c r="G43" s="26"/>
      <c r="H43" s="28">
        <v>9</v>
      </c>
      <c r="I43" s="29"/>
      <c r="J43" s="26"/>
      <c r="K43" s="26"/>
      <c r="L43" s="26"/>
      <c r="M43" s="26"/>
      <c r="N43" s="27"/>
      <c r="O43" s="25">
        <f>IF((E43&gt;0),ROUND((101+1000*(LOG10($E$5)-LOG10(E43)))*$A$2,0),0)</f>
        <v>0</v>
      </c>
      <c r="P43" s="26">
        <f>IF((F43&gt;0),ROUND((101+1000*(LOG10($F$5)-LOG10(F43)))*$A$2,0),0)</f>
        <v>0</v>
      </c>
      <c r="Q43" s="26">
        <f>IF((G43&gt;0),ROUND((101+1000*(LOG10($G$5)-LOG10(G43)))*$A$2,0),0)</f>
        <v>0</v>
      </c>
      <c r="R43" s="28">
        <f>IF((H43&gt;0),ROUND((101+1000*(LOG10($H$5)-LOG10(H43)))*$A$2,0),0)</f>
        <v>564</v>
      </c>
      <c r="S43" s="29">
        <f>IF((I43&gt;0),ROUND((101+1000*(LOG10($I$5)-LOG10(I43)))*$A$2,0),0)</f>
        <v>0</v>
      </c>
      <c r="T43" s="26">
        <f>IF((J43&gt;0),ROUND((101+1000*(LOG10($J$5)-LOG10(J43)))*$A$2,0),0)</f>
        <v>0</v>
      </c>
      <c r="U43" s="26">
        <f>IF((K43&gt;0),ROUND((101+1000*(LOG10($K$5)-LOG10(K43)))*$A$2,0),0)</f>
        <v>0</v>
      </c>
      <c r="V43" s="26">
        <f>IF((L43&gt;0),ROUND((101+1000*(LOG10($L$5)-LOG10(L43)))*$A$2,0),0)</f>
        <v>0</v>
      </c>
      <c r="W43" s="26">
        <f>IF((M43&gt;0),ROUND((101+1000*(LOG10($M$5)-LOG10(M43)))*$A$2,0),0)</f>
        <v>0</v>
      </c>
      <c r="X43" s="26">
        <f>IF((N43&gt;0),ROUND((101+1000*(LOG10($N$5)-LOG10(N43)))*$A$2,0),0)</f>
        <v>0</v>
      </c>
      <c r="Y43" s="28">
        <f>SUM(LARGE(O43:X43,1),LARGE(O43:X43,2),LARGE(O43:X43,3))</f>
        <v>564</v>
      </c>
    </row>
    <row r="44" spans="1:25" ht="14.25" customHeight="1" x14ac:dyDescent="0.2">
      <c r="A44" s="86">
        <v>38</v>
      </c>
      <c r="B44" s="85" t="s">
        <v>397</v>
      </c>
      <c r="C44" s="26" t="s">
        <v>282</v>
      </c>
      <c r="D44" s="27" t="s">
        <v>283</v>
      </c>
      <c r="E44" s="25"/>
      <c r="F44" s="26"/>
      <c r="G44" s="26"/>
      <c r="H44" s="28"/>
      <c r="I44" s="29"/>
      <c r="J44" s="26">
        <v>17</v>
      </c>
      <c r="K44" s="26"/>
      <c r="L44" s="26"/>
      <c r="M44" s="26"/>
      <c r="N44" s="27"/>
      <c r="O44" s="25">
        <f>IF((E44&gt;0),ROUND((101+1000*(LOG10($E$5)-LOG10(E44)))*$A$2,0),0)</f>
        <v>0</v>
      </c>
      <c r="P44" s="26">
        <f>IF((F44&gt;0),ROUND((101+1000*(LOG10($F$5)-LOG10(F44)))*$A$2,0),0)</f>
        <v>0</v>
      </c>
      <c r="Q44" s="26">
        <f>IF((G44&gt;0),ROUND((101+1000*(LOG10($G$5)-LOG10(G44)))*$A$2,0),0)</f>
        <v>0</v>
      </c>
      <c r="R44" s="28">
        <f>IF((H44&gt;0),ROUND((101+1000*(LOG10($H$5)-LOG10(H44)))*$A$2,0),0)</f>
        <v>0</v>
      </c>
      <c r="S44" s="29">
        <f>IF((I44&gt;0),ROUND((101+1000*(LOG10($I$5)-LOG10(I44)))*$A$2,0),0)</f>
        <v>0</v>
      </c>
      <c r="T44" s="26">
        <f>IF((J44&gt;0),ROUND((101+1000*(LOG10($J$5)-LOG10(J44)))*$A$2,0),0)</f>
        <v>515</v>
      </c>
      <c r="U44" s="26">
        <f>IF((K44&gt;0),ROUND((101+1000*(LOG10($K$5)-LOG10(K44)))*$A$2,0),0)</f>
        <v>0</v>
      </c>
      <c r="V44" s="26">
        <f>IF((L44&gt;0),ROUND((101+1000*(LOG10($L$5)-LOG10(L44)))*$A$2,0),0)</f>
        <v>0</v>
      </c>
      <c r="W44" s="26">
        <f>IF((M44&gt;0),ROUND((101+1000*(LOG10($M$5)-LOG10(M44)))*$A$2,0),0)</f>
        <v>0</v>
      </c>
      <c r="X44" s="26">
        <f>IF((N44&gt;0),ROUND((101+1000*(LOG10($N$5)-LOG10(N44)))*$A$2,0),0)</f>
        <v>0</v>
      </c>
      <c r="Y44" s="28">
        <f>SUM(LARGE(O44:X44,1),LARGE(O44:X44,2),LARGE(O44:X44,3))</f>
        <v>515</v>
      </c>
    </row>
    <row r="45" spans="1:25" ht="14.25" customHeight="1" x14ac:dyDescent="0.2">
      <c r="A45" s="86">
        <v>39</v>
      </c>
      <c r="B45" s="85" t="s">
        <v>398</v>
      </c>
      <c r="C45" s="67" t="s">
        <v>223</v>
      </c>
      <c r="D45" s="24" t="s">
        <v>224</v>
      </c>
      <c r="E45" s="25">
        <v>6</v>
      </c>
      <c r="F45" s="26"/>
      <c r="G45" s="26"/>
      <c r="H45" s="28"/>
      <c r="I45" s="29"/>
      <c r="J45" s="26"/>
      <c r="K45" s="26"/>
      <c r="L45" s="26"/>
      <c r="M45" s="26"/>
      <c r="N45" s="27"/>
      <c r="O45" s="25">
        <f>IF((E45&gt;0),ROUND((101+1000*(LOG10($E$5)-LOG10(E45)))*$A$2,0),0)</f>
        <v>504</v>
      </c>
      <c r="P45" s="26">
        <f>IF((F45&gt;0),ROUND((101+1000*(LOG10($F$5)-LOG10(F45)))*$A$2,0),0)</f>
        <v>0</v>
      </c>
      <c r="Q45" s="26">
        <f>IF((G45&gt;0),ROUND((101+1000*(LOG10($G$5)-LOG10(G45)))*$A$2,0),0)</f>
        <v>0</v>
      </c>
      <c r="R45" s="28">
        <f>IF((H45&gt;0),ROUND((101+1000*(LOG10($H$5)-LOG10(H45)))*$A$2,0),0)</f>
        <v>0</v>
      </c>
      <c r="S45" s="29">
        <f>IF((I45&gt;0),ROUND((101+1000*(LOG10($I$5)-LOG10(I45)))*$A$2,0),0)</f>
        <v>0</v>
      </c>
      <c r="T45" s="26">
        <f>IF((J45&gt;0),ROUND((101+1000*(LOG10($J$5)-LOG10(J45)))*$A$2,0),0)</f>
        <v>0</v>
      </c>
      <c r="U45" s="26">
        <f>IF((K45&gt;0),ROUND((101+1000*(LOG10($K$5)-LOG10(K45)))*$A$2,0),0)</f>
        <v>0</v>
      </c>
      <c r="V45" s="26">
        <f>IF((L45&gt;0),ROUND((101+1000*(LOG10($L$5)-LOG10(L45)))*$A$2,0),0)</f>
        <v>0</v>
      </c>
      <c r="W45" s="26">
        <f>IF((M45&gt;0),ROUND((101+1000*(LOG10($M$5)-LOG10(M45)))*$A$2,0),0)</f>
        <v>0</v>
      </c>
      <c r="X45" s="26">
        <f>IF((N45&gt;0),ROUND((101+1000*(LOG10($N$5)-LOG10(N45)))*$A$2,0),0)</f>
        <v>0</v>
      </c>
      <c r="Y45" s="28">
        <f>SUM(LARGE(O45:X45,1),LARGE(O45:X45,2),LARGE(O45:X45,3))</f>
        <v>504</v>
      </c>
    </row>
    <row r="46" spans="1:25" ht="14.25" customHeight="1" x14ac:dyDescent="0.2">
      <c r="A46" s="86">
        <v>40</v>
      </c>
      <c r="B46" s="84" t="s">
        <v>399</v>
      </c>
      <c r="C46" s="26" t="s">
        <v>243</v>
      </c>
      <c r="D46" s="27" t="s">
        <v>224</v>
      </c>
      <c r="E46" s="25"/>
      <c r="F46" s="26"/>
      <c r="G46" s="26"/>
      <c r="H46" s="28">
        <v>10</v>
      </c>
      <c r="I46" s="29"/>
      <c r="J46" s="26"/>
      <c r="K46" s="26"/>
      <c r="L46" s="26"/>
      <c r="M46" s="26"/>
      <c r="N46" s="27"/>
      <c r="O46" s="25">
        <f>IF((E46&gt;0),ROUND((101+1000*(LOG10($E$5)-LOG10(E46)))*$A$2,0),0)</f>
        <v>0</v>
      </c>
      <c r="P46" s="26">
        <f>IF((F46&gt;0),ROUND((101+1000*(LOG10($F$5)-LOG10(F46)))*$A$2,0),0)</f>
        <v>0</v>
      </c>
      <c r="Q46" s="26">
        <f>IF((G46&gt;0),ROUND((101+1000*(LOG10($G$5)-LOG10(G46)))*$A$2,0),0)</f>
        <v>0</v>
      </c>
      <c r="R46" s="28">
        <f>IF((H46&gt;0),ROUND((101+1000*(LOG10($H$5)-LOG10(H46)))*$A$2,0),0)</f>
        <v>427</v>
      </c>
      <c r="S46" s="29">
        <f>IF((I46&gt;0),ROUND((101+1000*(LOG10($I$5)-LOG10(I46)))*$A$2,0),0)</f>
        <v>0</v>
      </c>
      <c r="T46" s="26">
        <f>IF((J46&gt;0),ROUND((101+1000*(LOG10($J$5)-LOG10(J46)))*$A$2,0),0)</f>
        <v>0</v>
      </c>
      <c r="U46" s="26">
        <f>IF((K46&gt;0),ROUND((101+1000*(LOG10($K$5)-LOG10(K46)))*$A$2,0),0)</f>
        <v>0</v>
      </c>
      <c r="V46" s="26">
        <f>IF((L46&gt;0),ROUND((101+1000*(LOG10($L$5)-LOG10(L46)))*$A$2,0),0)</f>
        <v>0</v>
      </c>
      <c r="W46" s="26">
        <f>IF((M46&gt;0),ROUND((101+1000*(LOG10($M$5)-LOG10(M46)))*$A$2,0),0)</f>
        <v>0</v>
      </c>
      <c r="X46" s="26">
        <f>IF((N46&gt;0),ROUND((101+1000*(LOG10($N$5)-LOG10(N46)))*$A$2,0),0)</f>
        <v>0</v>
      </c>
      <c r="Y46" s="28">
        <f>SUM(LARGE(O46:X46,1),LARGE(O46:X46,2),LARGE(O46:X46,3))</f>
        <v>427</v>
      </c>
    </row>
    <row r="47" spans="1:25" ht="14.25" customHeight="1" x14ac:dyDescent="0.2">
      <c r="A47" s="86">
        <v>41</v>
      </c>
      <c r="B47" s="84" t="s">
        <v>400</v>
      </c>
      <c r="C47" s="26" t="s">
        <v>287</v>
      </c>
      <c r="D47" s="27" t="s">
        <v>288</v>
      </c>
      <c r="E47" s="25"/>
      <c r="F47" s="26"/>
      <c r="G47" s="26"/>
      <c r="H47" s="28"/>
      <c r="I47" s="29"/>
      <c r="J47" s="26">
        <v>19</v>
      </c>
      <c r="K47" s="26"/>
      <c r="L47" s="26"/>
      <c r="M47" s="26"/>
      <c r="N47" s="27"/>
      <c r="O47" s="25">
        <f>IF((E47&gt;0),ROUND((101+1000*(LOG10($E$5)-LOG10(E47)))*$A$2,0),0)</f>
        <v>0</v>
      </c>
      <c r="P47" s="26">
        <f>IF((F47&gt;0),ROUND((101+1000*(LOG10($F$5)-LOG10(F47)))*$A$2,0),0)</f>
        <v>0</v>
      </c>
      <c r="Q47" s="26">
        <f>IF((G47&gt;0),ROUND((101+1000*(LOG10($G$5)-LOG10(G47)))*$A$2,0),0)</f>
        <v>0</v>
      </c>
      <c r="R47" s="28">
        <f>IF((H47&gt;0),ROUND((101+1000*(LOG10($H$5)-LOG10(H47)))*$A$2,0),0)</f>
        <v>0</v>
      </c>
      <c r="S47" s="29">
        <f>IF((I47&gt;0),ROUND((101+1000*(LOG10($I$5)-LOG10(I47)))*$A$2,0),0)</f>
        <v>0</v>
      </c>
      <c r="T47" s="26">
        <f>IF((J47&gt;0),ROUND((101+1000*(LOG10($J$5)-LOG10(J47)))*$A$2,0),0)</f>
        <v>370</v>
      </c>
      <c r="U47" s="26">
        <f>IF((K47&gt;0),ROUND((101+1000*(LOG10($K$5)-LOG10(K47)))*$A$2,0),0)</f>
        <v>0</v>
      </c>
      <c r="V47" s="26">
        <f>IF((L47&gt;0),ROUND((101+1000*(LOG10($L$5)-LOG10(L47)))*$A$2,0),0)</f>
        <v>0</v>
      </c>
      <c r="W47" s="26">
        <f>IF((M47&gt;0),ROUND((101+1000*(LOG10($M$5)-LOG10(M47)))*$A$2,0),0)</f>
        <v>0</v>
      </c>
      <c r="X47" s="26">
        <f>IF((N47&gt;0),ROUND((101+1000*(LOG10($N$5)-LOG10(N47)))*$A$2,0),0)</f>
        <v>0</v>
      </c>
      <c r="Y47" s="28">
        <f>SUM(LARGE(O47:X47,1),LARGE(O47:X47,2),LARGE(O47:X47,3))</f>
        <v>370</v>
      </c>
    </row>
    <row r="48" spans="1:25" ht="14.25" customHeight="1" x14ac:dyDescent="0.2">
      <c r="A48" s="86">
        <v>42</v>
      </c>
      <c r="B48" s="84" t="s">
        <v>401</v>
      </c>
      <c r="C48" s="26" t="s">
        <v>144</v>
      </c>
      <c r="D48" s="27" t="s">
        <v>145</v>
      </c>
      <c r="E48" s="25"/>
      <c r="F48" s="26"/>
      <c r="G48" s="26"/>
      <c r="H48" s="28"/>
      <c r="I48" s="29"/>
      <c r="J48" s="26">
        <v>20</v>
      </c>
      <c r="K48" s="26"/>
      <c r="L48" s="26"/>
      <c r="M48" s="26"/>
      <c r="N48" s="27"/>
      <c r="O48" s="25">
        <f>IF((E48&gt;0),ROUND((101+1000*(LOG10($E$5)-LOG10(E48)))*$A$2,0),0)</f>
        <v>0</v>
      </c>
      <c r="P48" s="26">
        <f>IF((F48&gt;0),ROUND((101+1000*(LOG10($F$5)-LOG10(F48)))*$A$2,0),0)</f>
        <v>0</v>
      </c>
      <c r="Q48" s="26">
        <f>IF((G48&gt;0),ROUND((101+1000*(LOG10($G$5)-LOG10(G48)))*$A$2,0),0)</f>
        <v>0</v>
      </c>
      <c r="R48" s="28">
        <f>IF((H48&gt;0),ROUND((101+1000*(LOG10($H$5)-LOG10(H48)))*$A$2,0),0)</f>
        <v>0</v>
      </c>
      <c r="S48" s="29">
        <f>IF((I48&gt;0),ROUND((101+1000*(LOG10($I$5)-LOG10(I48)))*$A$2,0),0)</f>
        <v>0</v>
      </c>
      <c r="T48" s="26">
        <f>IF((J48&gt;0),ROUND((101+1000*(LOG10($J$5)-LOG10(J48)))*$A$2,0),0)</f>
        <v>303</v>
      </c>
      <c r="U48" s="26">
        <f>IF((K48&gt;0),ROUND((101+1000*(LOG10($K$5)-LOG10(K48)))*$A$2,0),0)</f>
        <v>0</v>
      </c>
      <c r="V48" s="26">
        <f>IF((L48&gt;0),ROUND((101+1000*(LOG10($L$5)-LOG10(L48)))*$A$2,0),0)</f>
        <v>0</v>
      </c>
      <c r="W48" s="26">
        <f>IF((M48&gt;0),ROUND((101+1000*(LOG10($M$5)-LOG10(M48)))*$A$2,0),0)</f>
        <v>0</v>
      </c>
      <c r="X48" s="26">
        <f>IF((N48&gt;0),ROUND((101+1000*(LOG10($N$5)-LOG10(N48)))*$A$2,0),0)</f>
        <v>0</v>
      </c>
      <c r="Y48" s="28">
        <f>SUM(LARGE(O48:X48,1),LARGE(O48:X48,2),LARGE(O48:X48,3))</f>
        <v>303</v>
      </c>
    </row>
    <row r="49" spans="1:25" ht="14.2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4.2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4.2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4.25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4.25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4.25" customHeight="1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4.25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4.25" customHeight="1" x14ac:dyDescent="0.2">
      <c r="T56" s="31"/>
      <c r="U56" s="31"/>
      <c r="V56" s="31"/>
      <c r="W56" s="31"/>
      <c r="X56" s="31"/>
    </row>
  </sheetData>
  <sortState xmlns:xlrd2="http://schemas.microsoft.com/office/spreadsheetml/2017/richdata2" ref="B7:Y56">
    <sortCondition descending="1" ref="Y7"/>
  </sortState>
  <mergeCells count="1">
    <mergeCell ref="A4:D4"/>
  </mergeCells>
  <pageMargins left="0.7" right="0.7" top="0.75" bottom="0.75" header="0.3" footer="0.3"/>
  <pageSetup paperSize="9" scale="61" fitToWidth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F1A96-64DE-4267-AB3A-73F89C95511C}">
  <sheetPr codeName="Sheet10"/>
  <dimension ref="A1:O36"/>
  <sheetViews>
    <sheetView zoomScaleNormal="100" workbookViewId="0">
      <selection activeCell="A2" sqref="A2"/>
    </sheetView>
  </sheetViews>
  <sheetFormatPr defaultColWidth="8.7109375" defaultRowHeight="12.75" x14ac:dyDescent="0.2"/>
  <cols>
    <col min="1" max="2" width="8.7109375" style="1"/>
    <col min="3" max="3" width="8.140625" style="1" customWidth="1"/>
    <col min="4" max="4" width="8.5703125" style="1" customWidth="1"/>
    <col min="5" max="5" width="15.85546875" style="1" customWidth="1"/>
    <col min="6" max="16384" width="8.7109375" style="1"/>
  </cols>
  <sheetData>
    <row r="1" spans="1:15" ht="15.75" customHeight="1" x14ac:dyDescent="0.25">
      <c r="A1" s="50">
        <v>1503</v>
      </c>
      <c r="B1" s="51" t="s">
        <v>213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55</v>
      </c>
      <c r="D2" t="s">
        <v>28</v>
      </c>
      <c r="E2" t="s">
        <v>29</v>
      </c>
      <c r="F2">
        <v>1964</v>
      </c>
      <c r="G2" t="s">
        <v>214</v>
      </c>
      <c r="H2">
        <v>6</v>
      </c>
      <c r="I2">
        <v>2838</v>
      </c>
      <c r="O2" s="58"/>
    </row>
    <row r="3" spans="1:15" ht="12.75" customHeight="1" x14ac:dyDescent="0.2">
      <c r="A3" s="53">
        <v>2</v>
      </c>
      <c r="B3">
        <v>2</v>
      </c>
      <c r="C3" t="s">
        <v>131</v>
      </c>
      <c r="D3" t="s">
        <v>132</v>
      </c>
      <c r="E3" t="s">
        <v>47</v>
      </c>
      <c r="F3">
        <v>1961</v>
      </c>
      <c r="G3" t="s">
        <v>215</v>
      </c>
      <c r="H3">
        <v>8</v>
      </c>
      <c r="I3">
        <v>1935</v>
      </c>
      <c r="O3" s="58"/>
    </row>
    <row r="4" spans="1:15" ht="12.75" customHeight="1" x14ac:dyDescent="0.2">
      <c r="A4" s="53">
        <v>3</v>
      </c>
      <c r="B4">
        <v>3</v>
      </c>
      <c r="C4" t="s">
        <v>57</v>
      </c>
      <c r="D4" t="s">
        <v>41</v>
      </c>
      <c r="E4" t="s">
        <v>42</v>
      </c>
      <c r="F4">
        <v>1967</v>
      </c>
      <c r="G4" t="s">
        <v>216</v>
      </c>
      <c r="H4">
        <v>16</v>
      </c>
      <c r="I4">
        <v>1407</v>
      </c>
      <c r="O4" s="58"/>
    </row>
    <row r="5" spans="1:15" ht="12.75" customHeight="1" x14ac:dyDescent="0.2">
      <c r="A5" s="53">
        <v>4</v>
      </c>
      <c r="B5">
        <v>4</v>
      </c>
      <c r="C5" t="s">
        <v>217</v>
      </c>
      <c r="D5" t="s">
        <v>218</v>
      </c>
      <c r="E5" t="s">
        <v>219</v>
      </c>
      <c r="F5">
        <v>1964</v>
      </c>
      <c r="G5" t="s">
        <v>220</v>
      </c>
      <c r="H5">
        <v>17</v>
      </c>
      <c r="I5">
        <v>1032</v>
      </c>
      <c r="O5" s="58"/>
    </row>
    <row r="6" spans="1:15" ht="12.75" customHeight="1" x14ac:dyDescent="0.2">
      <c r="A6" s="53">
        <v>5</v>
      </c>
      <c r="B6">
        <v>5</v>
      </c>
      <c r="C6" t="s">
        <v>58</v>
      </c>
      <c r="D6" t="s">
        <v>43</v>
      </c>
      <c r="E6" t="s">
        <v>44</v>
      </c>
      <c r="F6">
        <v>1960</v>
      </c>
      <c r="G6" t="s">
        <v>221</v>
      </c>
      <c r="H6">
        <v>24</v>
      </c>
      <c r="I6">
        <v>741</v>
      </c>
      <c r="O6" s="58"/>
    </row>
    <row r="7" spans="1:15" ht="12.75" customHeight="1" x14ac:dyDescent="0.2">
      <c r="A7" s="53">
        <v>6</v>
      </c>
      <c r="B7">
        <v>6</v>
      </c>
      <c r="C7" t="s">
        <v>222</v>
      </c>
      <c r="D7" t="s">
        <v>223</v>
      </c>
      <c r="E7" t="s">
        <v>224</v>
      </c>
      <c r="F7">
        <v>1958</v>
      </c>
      <c r="G7" t="s">
        <v>225</v>
      </c>
      <c r="H7">
        <v>38</v>
      </c>
      <c r="I7">
        <v>504</v>
      </c>
      <c r="O7" s="58"/>
    </row>
    <row r="8" spans="1:15" ht="12.75" customHeight="1" x14ac:dyDescent="0.2">
      <c r="A8" s="53">
        <v>7</v>
      </c>
      <c r="B8">
        <v>7</v>
      </c>
      <c r="C8" t="s">
        <v>62</v>
      </c>
      <c r="D8" t="s">
        <v>87</v>
      </c>
      <c r="E8" t="s">
        <v>48</v>
      </c>
      <c r="F8">
        <v>1944</v>
      </c>
      <c r="G8" t="s">
        <v>226</v>
      </c>
      <c r="H8">
        <v>40</v>
      </c>
      <c r="I8">
        <v>303</v>
      </c>
      <c r="O8" s="58"/>
    </row>
    <row r="9" spans="1:15" ht="12.75" customHeight="1" x14ac:dyDescent="0.25">
      <c r="A9" s="53"/>
      <c r="B9" s="62"/>
      <c r="C9" s="62"/>
      <c r="D9" s="62"/>
      <c r="E9" s="62"/>
      <c r="F9" s="62"/>
      <c r="G9" s="62"/>
      <c r="H9" s="62"/>
      <c r="I9" s="62"/>
      <c r="O9" s="58"/>
    </row>
    <row r="10" spans="1:15" ht="12.75" customHeight="1" x14ac:dyDescent="0.25">
      <c r="A10" s="53"/>
      <c r="B10" s="62"/>
      <c r="C10" s="62"/>
      <c r="D10" s="62"/>
      <c r="E10" s="62"/>
      <c r="F10" s="62"/>
      <c r="G10" s="62"/>
      <c r="H10" s="62"/>
      <c r="I10" s="62"/>
      <c r="O10" s="58"/>
    </row>
    <row r="11" spans="1:15" ht="12.75" customHeight="1" x14ac:dyDescent="0.25">
      <c r="A11" s="53"/>
      <c r="B11" s="62"/>
      <c r="C11" s="62"/>
      <c r="D11" s="62"/>
      <c r="E11" s="62"/>
      <c r="F11" s="62"/>
      <c r="G11" s="62"/>
      <c r="H11" s="62"/>
      <c r="I11" s="62"/>
      <c r="M11" s="54"/>
      <c r="N11" s="54"/>
      <c r="O11" s="58"/>
    </row>
    <row r="12" spans="1:15" ht="12.75" customHeight="1" x14ac:dyDescent="0.25">
      <c r="A12" s="53"/>
      <c r="B12" s="62"/>
      <c r="C12" s="62"/>
      <c r="D12" s="62"/>
      <c r="E12" s="62"/>
      <c r="F12" s="62"/>
      <c r="G12" s="62"/>
      <c r="H12" s="62"/>
      <c r="I12" s="62"/>
      <c r="M12" s="56"/>
      <c r="N12" s="58"/>
      <c r="O12" s="58"/>
    </row>
    <row r="13" spans="1:15" ht="12.75" customHeight="1" x14ac:dyDescent="0.25">
      <c r="A13" s="53"/>
      <c r="B13" s="62"/>
      <c r="C13" s="62"/>
      <c r="D13" s="62"/>
      <c r="E13" s="62"/>
      <c r="F13" s="62"/>
      <c r="G13" s="62"/>
      <c r="H13" s="62"/>
      <c r="I13" s="62"/>
      <c r="M13" s="56"/>
      <c r="N13" s="58"/>
      <c r="O13" s="58"/>
    </row>
    <row r="14" spans="1:15" ht="12.75" customHeight="1" x14ac:dyDescent="0.2">
      <c r="A14" s="53"/>
      <c r="M14" s="56"/>
      <c r="N14" s="58"/>
      <c r="O14" s="58"/>
    </row>
    <row r="15" spans="1:15" ht="12.75" customHeight="1" x14ac:dyDescent="0.2">
      <c r="A15" s="53"/>
      <c r="J15" s="58"/>
      <c r="K15" s="58"/>
      <c r="L15" s="58"/>
      <c r="M15" s="56"/>
      <c r="N15" s="58"/>
      <c r="O15" s="58"/>
    </row>
    <row r="16" spans="1:15" ht="12.75" customHeight="1" x14ac:dyDescent="0.2">
      <c r="A16" s="53"/>
      <c r="J16" s="58"/>
      <c r="K16" s="58"/>
      <c r="L16" s="58"/>
      <c r="M16" s="56"/>
      <c r="N16" s="58"/>
      <c r="O16" s="58"/>
    </row>
    <row r="17" spans="1:15" ht="12.75" customHeight="1" x14ac:dyDescent="0.2">
      <c r="A17" s="53"/>
      <c r="J17" s="58"/>
      <c r="K17" s="58"/>
      <c r="L17" s="58"/>
      <c r="M17" s="56"/>
      <c r="N17" s="58"/>
      <c r="O17" s="58"/>
    </row>
    <row r="18" spans="1:15" ht="12.75" customHeight="1" x14ac:dyDescent="0.2">
      <c r="A18" s="53"/>
      <c r="J18" s="58"/>
      <c r="K18" s="58"/>
      <c r="L18" s="58"/>
      <c r="M18" s="56"/>
      <c r="N18" s="58"/>
      <c r="O18" s="58"/>
    </row>
    <row r="19" spans="1:15" ht="12.75" customHeight="1" x14ac:dyDescent="0.2">
      <c r="A19" s="53"/>
      <c r="J19" s="58"/>
      <c r="K19" s="58"/>
      <c r="L19" s="58"/>
      <c r="M19" s="56"/>
      <c r="N19" s="58"/>
      <c r="O19" s="58"/>
    </row>
    <row r="20" spans="1:15" ht="12.75" customHeight="1" x14ac:dyDescent="0.2">
      <c r="A20" s="53"/>
      <c r="J20" s="58"/>
      <c r="K20" s="58"/>
      <c r="L20" s="58"/>
      <c r="M20" s="56"/>
      <c r="N20" s="58"/>
      <c r="O20" s="58"/>
    </row>
    <row r="21" spans="1:15" ht="12.75" customHeight="1" x14ac:dyDescent="0.2">
      <c r="A21" s="53"/>
      <c r="J21" s="58"/>
      <c r="K21" s="58"/>
      <c r="L21" s="58"/>
      <c r="M21" s="56"/>
      <c r="N21" s="58"/>
      <c r="O21" s="58"/>
    </row>
    <row r="22" spans="1:15" ht="12.75" customHeight="1" x14ac:dyDescent="0.2">
      <c r="A22" s="53"/>
      <c r="J22" s="58"/>
      <c r="K22" s="58"/>
      <c r="L22" s="58"/>
      <c r="M22" s="56"/>
      <c r="N22" s="58"/>
      <c r="O22" s="58"/>
    </row>
    <row r="23" spans="1:15" ht="12.75" customHeight="1" x14ac:dyDescent="0.2">
      <c r="A23" s="53"/>
      <c r="J23" s="58"/>
      <c r="K23" s="58"/>
      <c r="L23" s="58"/>
      <c r="M23" s="56"/>
      <c r="N23" s="58"/>
      <c r="O23" s="58"/>
    </row>
    <row r="24" spans="1:15" ht="12.75" customHeight="1" x14ac:dyDescent="0.2">
      <c r="A24" s="53"/>
      <c r="J24" s="58"/>
      <c r="K24" s="58"/>
      <c r="L24" s="58"/>
      <c r="M24" s="56"/>
      <c r="N24" s="58"/>
      <c r="O24" s="58"/>
    </row>
    <row r="25" spans="1:15" ht="12.75" customHeight="1" x14ac:dyDescent="0.2">
      <c r="A25" s="53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8"/>
      <c r="O25" s="58"/>
    </row>
    <row r="26" spans="1:15" ht="12.75" customHeight="1" x14ac:dyDescent="0.2">
      <c r="A26" s="53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8"/>
      <c r="O26" s="58"/>
    </row>
    <row r="27" spans="1:15" ht="12.75" customHeight="1" x14ac:dyDescent="0.2">
      <c r="A27" s="50"/>
      <c r="B27" s="57"/>
      <c r="C27" s="57"/>
      <c r="D27" s="57"/>
      <c r="H27" s="57"/>
      <c r="I27" s="57"/>
      <c r="J27" s="57"/>
      <c r="K27" s="57"/>
      <c r="L27" s="57"/>
      <c r="M27" s="57"/>
      <c r="N27" s="57"/>
    </row>
    <row r="28" spans="1:15" ht="12.75" customHeight="1" x14ac:dyDescent="0.2"/>
    <row r="29" spans="1:15" ht="12.75" customHeight="1" x14ac:dyDescent="0.2"/>
    <row r="30" spans="1:15" ht="12.75" customHeight="1" x14ac:dyDescent="0.2"/>
    <row r="31" spans="1:15" ht="12.75" customHeight="1" x14ac:dyDescent="0.2"/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DF016-D6D8-4B2A-B8AE-B72184CE9276}">
  <sheetPr codeName="Sheet5"/>
  <dimension ref="A1:O36"/>
  <sheetViews>
    <sheetView zoomScaleNormal="100" workbookViewId="0">
      <selection activeCell="A2" sqref="A2"/>
    </sheetView>
  </sheetViews>
  <sheetFormatPr defaultColWidth="8.7109375" defaultRowHeight="12.75" x14ac:dyDescent="0.2"/>
  <cols>
    <col min="1" max="2" width="8.7109375" style="1"/>
    <col min="3" max="3" width="8.140625" style="1" customWidth="1"/>
    <col min="4" max="5" width="15.85546875" style="1" customWidth="1"/>
    <col min="6" max="16384" width="8.7109375" style="1"/>
  </cols>
  <sheetData>
    <row r="1" spans="1:15" ht="15.75" customHeight="1" x14ac:dyDescent="0.25">
      <c r="A1" s="50">
        <v>2110</v>
      </c>
      <c r="B1" s="51" t="s">
        <v>193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30">
        <v>1</v>
      </c>
      <c r="B2">
        <v>1</v>
      </c>
      <c r="C2" t="s">
        <v>52</v>
      </c>
      <c r="D2" t="s">
        <v>15</v>
      </c>
      <c r="E2" t="s">
        <v>16</v>
      </c>
      <c r="F2">
        <v>1986</v>
      </c>
      <c r="G2" t="s">
        <v>184</v>
      </c>
      <c r="H2">
        <v>4</v>
      </c>
      <c r="I2">
        <v>3303</v>
      </c>
      <c r="N2" s="54"/>
      <c r="O2" s="58"/>
    </row>
    <row r="3" spans="1:15" ht="12.75" customHeight="1" x14ac:dyDescent="0.2">
      <c r="A3" s="30">
        <v>2</v>
      </c>
      <c r="B3">
        <v>2</v>
      </c>
      <c r="C3" t="s">
        <v>59</v>
      </c>
      <c r="D3" t="s">
        <v>111</v>
      </c>
      <c r="E3" t="s">
        <v>20</v>
      </c>
      <c r="F3">
        <v>1974</v>
      </c>
      <c r="G3" t="s">
        <v>127</v>
      </c>
      <c r="H3">
        <v>7</v>
      </c>
      <c r="I3">
        <v>2400</v>
      </c>
      <c r="N3" s="54"/>
      <c r="O3" s="58"/>
    </row>
    <row r="4" spans="1:15" ht="12.75" customHeight="1" x14ac:dyDescent="0.2">
      <c r="A4" s="30">
        <v>3</v>
      </c>
      <c r="B4">
        <v>3</v>
      </c>
      <c r="C4" t="s">
        <v>54</v>
      </c>
      <c r="D4" t="s">
        <v>128</v>
      </c>
      <c r="E4" t="s">
        <v>26</v>
      </c>
      <c r="F4">
        <v>1964</v>
      </c>
      <c r="G4" t="s">
        <v>185</v>
      </c>
      <c r="H4">
        <v>12</v>
      </c>
      <c r="I4">
        <v>1872</v>
      </c>
      <c r="N4" s="59"/>
      <c r="O4" s="58"/>
    </row>
    <row r="5" spans="1:15" ht="12.75" customHeight="1" x14ac:dyDescent="0.2">
      <c r="A5" s="30">
        <v>4</v>
      </c>
      <c r="B5">
        <v>4</v>
      </c>
      <c r="C5" t="s">
        <v>56</v>
      </c>
      <c r="D5" t="s">
        <v>31</v>
      </c>
      <c r="E5" t="s">
        <v>32</v>
      </c>
      <c r="F5">
        <v>1974</v>
      </c>
      <c r="G5" t="s">
        <v>186</v>
      </c>
      <c r="H5">
        <v>14</v>
      </c>
      <c r="I5">
        <v>1497</v>
      </c>
      <c r="N5" s="59"/>
      <c r="O5" s="58"/>
    </row>
    <row r="6" spans="1:15" ht="12.75" customHeight="1" x14ac:dyDescent="0.2">
      <c r="A6" s="30">
        <v>5</v>
      </c>
      <c r="B6">
        <v>5</v>
      </c>
      <c r="C6" t="s">
        <v>60</v>
      </c>
      <c r="D6" t="s">
        <v>36</v>
      </c>
      <c r="E6" t="s">
        <v>37</v>
      </c>
      <c r="F6">
        <v>1958</v>
      </c>
      <c r="G6" t="s">
        <v>187</v>
      </c>
      <c r="H6">
        <v>21</v>
      </c>
      <c r="I6">
        <v>1206</v>
      </c>
      <c r="N6" s="59"/>
      <c r="O6" s="58"/>
    </row>
    <row r="7" spans="1:15" ht="12.75" customHeight="1" x14ac:dyDescent="0.2">
      <c r="A7" s="30">
        <v>6</v>
      </c>
      <c r="B7">
        <v>6</v>
      </c>
      <c r="C7" t="s">
        <v>92</v>
      </c>
      <c r="D7" t="s">
        <v>93</v>
      </c>
      <c r="E7" t="s">
        <v>51</v>
      </c>
      <c r="F7">
        <v>1954</v>
      </c>
      <c r="G7" t="s">
        <v>188</v>
      </c>
      <c r="H7">
        <v>23</v>
      </c>
      <c r="I7">
        <v>969</v>
      </c>
      <c r="N7" s="59"/>
      <c r="O7" s="58"/>
    </row>
    <row r="8" spans="1:15" ht="12.75" customHeight="1" x14ac:dyDescent="0.2">
      <c r="A8" s="30">
        <v>7</v>
      </c>
      <c r="B8">
        <v>7</v>
      </c>
      <c r="C8" t="s">
        <v>105</v>
      </c>
      <c r="D8" t="s">
        <v>106</v>
      </c>
      <c r="E8" t="s">
        <v>107</v>
      </c>
      <c r="F8">
        <v>1991</v>
      </c>
      <c r="G8" t="s">
        <v>189</v>
      </c>
      <c r="H8">
        <v>25</v>
      </c>
      <c r="I8">
        <v>768</v>
      </c>
      <c r="N8" s="59"/>
      <c r="O8" s="58"/>
    </row>
    <row r="9" spans="1:15" ht="12.75" customHeight="1" x14ac:dyDescent="0.2">
      <c r="A9" s="30">
        <v>8</v>
      </c>
      <c r="B9">
        <v>8</v>
      </c>
      <c r="C9" t="s">
        <v>108</v>
      </c>
      <c r="D9" t="s">
        <v>109</v>
      </c>
      <c r="E9" t="s">
        <v>110</v>
      </c>
      <c r="F9">
        <v>1975</v>
      </c>
      <c r="G9" t="s">
        <v>190</v>
      </c>
      <c r="H9">
        <v>32</v>
      </c>
      <c r="I9">
        <v>594</v>
      </c>
      <c r="M9" s="54"/>
      <c r="N9" s="54"/>
      <c r="O9" s="58"/>
    </row>
    <row r="10" spans="1:15" ht="12.75" customHeight="1" x14ac:dyDescent="0.2">
      <c r="A10" s="30">
        <v>9</v>
      </c>
      <c r="B10">
        <v>9</v>
      </c>
      <c r="C10" t="s">
        <v>97</v>
      </c>
      <c r="D10" t="s">
        <v>96</v>
      </c>
      <c r="E10" t="s">
        <v>91</v>
      </c>
      <c r="F10">
        <v>1963</v>
      </c>
      <c r="G10" t="s">
        <v>191</v>
      </c>
      <c r="H10">
        <v>35</v>
      </c>
      <c r="I10">
        <v>440</v>
      </c>
      <c r="M10" s="54"/>
      <c r="N10" s="54"/>
      <c r="O10" s="58"/>
    </row>
    <row r="11" spans="1:15" ht="12.75" customHeight="1" x14ac:dyDescent="0.2">
      <c r="A11" s="30">
        <v>10</v>
      </c>
      <c r="B11">
        <v>10</v>
      </c>
      <c r="C11" t="s">
        <v>61</v>
      </c>
      <c r="D11" t="s">
        <v>45</v>
      </c>
      <c r="E11" t="s">
        <v>46</v>
      </c>
      <c r="F11">
        <v>1950</v>
      </c>
      <c r="G11" t="s">
        <v>192</v>
      </c>
      <c r="H11">
        <v>37</v>
      </c>
      <c r="I11">
        <v>303</v>
      </c>
      <c r="M11" s="54"/>
      <c r="N11" s="54"/>
      <c r="O11" s="58"/>
    </row>
    <row r="12" spans="1:15" ht="12.75" customHeight="1" x14ac:dyDescent="0.2">
      <c r="A12"/>
      <c r="B12"/>
      <c r="C12"/>
      <c r="D12"/>
      <c r="E12"/>
      <c r="F12"/>
      <c r="G12"/>
      <c r="H12"/>
      <c r="I12"/>
      <c r="M12" s="56"/>
      <c r="N12" s="58"/>
      <c r="O12" s="58"/>
    </row>
    <row r="13" spans="1:15" ht="12.75" customHeight="1" x14ac:dyDescent="0.2">
      <c r="A13"/>
      <c r="B13"/>
      <c r="C13"/>
      <c r="D13"/>
      <c r="E13"/>
      <c r="F13"/>
      <c r="G13"/>
      <c r="H13"/>
      <c r="I13"/>
      <c r="M13" s="56"/>
      <c r="N13" s="58"/>
      <c r="O13" s="58"/>
    </row>
    <row r="14" spans="1:15" ht="12.75" customHeight="1" x14ac:dyDescent="0.2">
      <c r="A14"/>
      <c r="B14"/>
      <c r="C14"/>
      <c r="D14"/>
      <c r="E14"/>
      <c r="F14"/>
      <c r="G14"/>
      <c r="H14"/>
      <c r="I14"/>
      <c r="M14" s="56"/>
      <c r="N14" s="58"/>
      <c r="O14" s="58"/>
    </row>
    <row r="15" spans="1:15" ht="12.75" customHeight="1" x14ac:dyDescent="0.2">
      <c r="A15"/>
      <c r="B15"/>
      <c r="C15"/>
      <c r="D15"/>
      <c r="E15"/>
      <c r="F15"/>
      <c r="G15"/>
      <c r="H15"/>
      <c r="I15"/>
      <c r="J15" s="58"/>
      <c r="K15" s="58"/>
      <c r="L15" s="58"/>
      <c r="M15" s="56"/>
      <c r="N15" s="58"/>
      <c r="O15" s="58"/>
    </row>
    <row r="16" spans="1:15" ht="12.75" customHeight="1" x14ac:dyDescent="0.2">
      <c r="A16"/>
      <c r="B16"/>
      <c r="C16"/>
      <c r="D16"/>
      <c r="E16"/>
      <c r="F16"/>
      <c r="G16"/>
      <c r="H16"/>
      <c r="I16"/>
      <c r="J16" s="58"/>
      <c r="K16" s="58"/>
      <c r="L16" s="58"/>
      <c r="M16" s="56"/>
      <c r="N16" s="58"/>
      <c r="O16" s="58"/>
    </row>
    <row r="17" spans="1:15" ht="12.75" customHeight="1" x14ac:dyDescent="0.2">
      <c r="A17"/>
      <c r="B17"/>
      <c r="C17"/>
      <c r="D17"/>
      <c r="E17"/>
      <c r="F17"/>
      <c r="G17"/>
      <c r="H17"/>
      <c r="I17"/>
      <c r="J17" s="58"/>
      <c r="K17" s="58"/>
      <c r="L17" s="58"/>
      <c r="M17" s="56"/>
      <c r="N17" s="58"/>
      <c r="O17" s="58"/>
    </row>
    <row r="18" spans="1:15" ht="12.75" customHeight="1" x14ac:dyDescent="0.2">
      <c r="A18"/>
      <c r="B18"/>
      <c r="C18"/>
      <c r="D18"/>
      <c r="E18"/>
      <c r="F18"/>
      <c r="G18"/>
      <c r="H18"/>
      <c r="I18"/>
      <c r="J18" s="58"/>
      <c r="K18" s="58"/>
      <c r="L18" s="58"/>
      <c r="M18" s="56"/>
      <c r="N18" s="58"/>
      <c r="O18" s="58"/>
    </row>
    <row r="19" spans="1:15" ht="12.75" customHeight="1" x14ac:dyDescent="0.2">
      <c r="A19"/>
      <c r="B19"/>
      <c r="C19"/>
      <c r="D19"/>
      <c r="E19"/>
      <c r="F19"/>
      <c r="G19"/>
      <c r="H19"/>
      <c r="I19"/>
      <c r="J19" s="58"/>
      <c r="K19" s="58"/>
      <c r="L19" s="58"/>
      <c r="M19" s="56"/>
      <c r="N19" s="58"/>
      <c r="O19" s="58"/>
    </row>
    <row r="20" spans="1:15" ht="12.75" customHeight="1" x14ac:dyDescent="0.2">
      <c r="A20" s="53"/>
      <c r="J20" s="58"/>
      <c r="K20" s="58"/>
      <c r="L20" s="58"/>
      <c r="M20" s="56"/>
      <c r="N20" s="58"/>
      <c r="O20" s="58"/>
    </row>
    <row r="21" spans="1:15" ht="12.75" customHeight="1" x14ac:dyDescent="0.2">
      <c r="A21" s="53"/>
      <c r="J21" s="58"/>
      <c r="K21" s="58"/>
      <c r="L21" s="58"/>
      <c r="M21" s="56"/>
      <c r="N21" s="58"/>
      <c r="O21" s="58"/>
    </row>
    <row r="22" spans="1:15" ht="12.75" customHeight="1" x14ac:dyDescent="0.2">
      <c r="A22" s="53"/>
      <c r="J22" s="58"/>
      <c r="K22" s="58"/>
      <c r="L22" s="58"/>
      <c r="M22" s="56"/>
      <c r="N22" s="58"/>
      <c r="O22" s="58"/>
    </row>
    <row r="23" spans="1:15" ht="12.75" customHeight="1" x14ac:dyDescent="0.2">
      <c r="A23" s="53"/>
      <c r="B23" s="56"/>
      <c r="C23" s="56"/>
      <c r="D23" s="57"/>
      <c r="E23" s="58"/>
      <c r="F23" s="58"/>
      <c r="G23" s="58"/>
      <c r="H23" s="58"/>
      <c r="I23" s="58"/>
      <c r="J23" s="58"/>
      <c r="K23" s="58"/>
      <c r="L23" s="58"/>
      <c r="M23" s="56"/>
      <c r="N23" s="58"/>
      <c r="O23" s="58"/>
    </row>
    <row r="24" spans="1:15" ht="12.75" customHeight="1" x14ac:dyDescent="0.2">
      <c r="A24" s="53"/>
      <c r="B24" s="56"/>
      <c r="C24" s="56"/>
      <c r="D24" s="57"/>
      <c r="E24" s="58"/>
      <c r="F24" s="58"/>
      <c r="G24" s="58"/>
      <c r="H24" s="58"/>
      <c r="I24" s="58"/>
      <c r="J24" s="58"/>
      <c r="K24" s="58"/>
      <c r="L24" s="58"/>
      <c r="M24" s="56"/>
      <c r="N24" s="58"/>
      <c r="O24" s="58"/>
    </row>
    <row r="25" spans="1:15" ht="12.75" customHeight="1" x14ac:dyDescent="0.2">
      <c r="A25" s="53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8"/>
      <c r="O25" s="58"/>
    </row>
    <row r="26" spans="1:15" ht="12.75" customHeight="1" x14ac:dyDescent="0.2">
      <c r="A26" s="53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8"/>
      <c r="O26" s="58"/>
    </row>
    <row r="27" spans="1:15" ht="12.75" customHeight="1" x14ac:dyDescent="0.2">
      <c r="A27" s="50"/>
      <c r="B27" s="57"/>
      <c r="C27" s="57"/>
      <c r="D27" s="57"/>
      <c r="H27" s="57"/>
      <c r="I27" s="57"/>
      <c r="J27" s="57"/>
      <c r="K27" s="57"/>
      <c r="L27" s="57"/>
      <c r="M27" s="57"/>
      <c r="N27" s="57"/>
    </row>
    <row r="28" spans="1:15" ht="12.75" customHeight="1" x14ac:dyDescent="0.2"/>
    <row r="29" spans="1:15" ht="12.75" customHeight="1" x14ac:dyDescent="0.2"/>
    <row r="30" spans="1:15" ht="12.75" customHeight="1" x14ac:dyDescent="0.2"/>
    <row r="31" spans="1:15" ht="12.75" customHeight="1" x14ac:dyDescent="0.2"/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2BCB3-5955-4388-B3D1-E8683544FDD0}">
  <sheetPr codeName="Sheet8"/>
  <dimension ref="A1:P36"/>
  <sheetViews>
    <sheetView zoomScaleNormal="100" workbookViewId="0">
      <selection activeCell="A11" sqref="A11:I14"/>
    </sheetView>
  </sheetViews>
  <sheetFormatPr defaultColWidth="8.7109375" defaultRowHeight="12.75" x14ac:dyDescent="0.2"/>
  <cols>
    <col min="1" max="2" width="8.7109375" style="1"/>
    <col min="3" max="3" width="8.140625" style="1" customWidth="1"/>
    <col min="4" max="4" width="8.5703125" style="1" customWidth="1"/>
    <col min="5" max="5" width="15.140625" style="1" customWidth="1"/>
    <col min="6" max="16384" width="8.7109375" style="1"/>
  </cols>
  <sheetData>
    <row r="1" spans="1:15" ht="15.75" customHeight="1" x14ac:dyDescent="0.25">
      <c r="A1" s="50">
        <v>2110</v>
      </c>
      <c r="B1" s="51" t="s">
        <v>49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59</v>
      </c>
      <c r="D2" t="s">
        <v>111</v>
      </c>
      <c r="E2" t="s">
        <v>20</v>
      </c>
      <c r="F2">
        <v>1974</v>
      </c>
      <c r="G2" t="s">
        <v>136</v>
      </c>
      <c r="H2">
        <v>3</v>
      </c>
      <c r="I2">
        <v>4221</v>
      </c>
    </row>
    <row r="3" spans="1:15" ht="12.75" customHeight="1" x14ac:dyDescent="0.2">
      <c r="A3" s="53">
        <v>2</v>
      </c>
      <c r="B3">
        <v>2</v>
      </c>
      <c r="C3" t="s">
        <v>194</v>
      </c>
      <c r="D3" t="s">
        <v>195</v>
      </c>
      <c r="E3" t="s">
        <v>101</v>
      </c>
      <c r="F3">
        <v>2008</v>
      </c>
      <c r="G3" t="s">
        <v>196</v>
      </c>
      <c r="H3">
        <v>7</v>
      </c>
      <c r="I3">
        <v>3017</v>
      </c>
    </row>
    <row r="4" spans="1:15" ht="12.75" customHeight="1" x14ac:dyDescent="0.2">
      <c r="A4" s="53">
        <v>3</v>
      </c>
      <c r="B4">
        <v>3</v>
      </c>
      <c r="C4" t="s">
        <v>56</v>
      </c>
      <c r="D4" t="s">
        <v>31</v>
      </c>
      <c r="E4" t="s">
        <v>32</v>
      </c>
      <c r="F4">
        <v>1974</v>
      </c>
      <c r="G4" t="s">
        <v>197</v>
      </c>
      <c r="H4">
        <v>8</v>
      </c>
      <c r="I4">
        <v>2312</v>
      </c>
    </row>
    <row r="5" spans="1:15" ht="12.75" customHeight="1" x14ac:dyDescent="0.2">
      <c r="A5" s="53">
        <v>4</v>
      </c>
      <c r="B5">
        <v>4</v>
      </c>
      <c r="C5" t="s">
        <v>105</v>
      </c>
      <c r="D5" t="s">
        <v>106</v>
      </c>
      <c r="E5" t="s">
        <v>107</v>
      </c>
      <c r="F5">
        <v>1991</v>
      </c>
      <c r="G5" t="s">
        <v>198</v>
      </c>
      <c r="H5">
        <v>15</v>
      </c>
      <c r="I5">
        <v>1813</v>
      </c>
    </row>
    <row r="6" spans="1:15" ht="12.75" customHeight="1" x14ac:dyDescent="0.2">
      <c r="A6" s="53">
        <v>5</v>
      </c>
      <c r="B6">
        <v>5</v>
      </c>
      <c r="C6" t="s">
        <v>92</v>
      </c>
      <c r="D6" t="s">
        <v>93</v>
      </c>
      <c r="E6" t="s">
        <v>51</v>
      </c>
      <c r="F6">
        <v>1954</v>
      </c>
      <c r="G6" t="s">
        <v>199</v>
      </c>
      <c r="H6">
        <v>15</v>
      </c>
      <c r="I6">
        <v>1425</v>
      </c>
    </row>
    <row r="7" spans="1:15" ht="12.75" customHeight="1" x14ac:dyDescent="0.2">
      <c r="A7" s="53">
        <v>6</v>
      </c>
      <c r="B7">
        <v>6</v>
      </c>
      <c r="C7" t="s">
        <v>97</v>
      </c>
      <c r="D7" t="s">
        <v>96</v>
      </c>
      <c r="E7" t="s">
        <v>91</v>
      </c>
      <c r="F7">
        <v>1963</v>
      </c>
      <c r="G7" t="s">
        <v>200</v>
      </c>
      <c r="H7">
        <v>17</v>
      </c>
      <c r="I7">
        <v>1108</v>
      </c>
    </row>
    <row r="8" spans="1:15" ht="12.75" customHeight="1" x14ac:dyDescent="0.2">
      <c r="A8" s="53">
        <v>7</v>
      </c>
      <c r="B8">
        <v>7</v>
      </c>
      <c r="C8" t="s">
        <v>108</v>
      </c>
      <c r="D8" t="s">
        <v>109</v>
      </c>
      <c r="E8" t="s">
        <v>110</v>
      </c>
      <c r="F8">
        <v>1975</v>
      </c>
      <c r="G8" t="s">
        <v>201</v>
      </c>
      <c r="H8">
        <v>19</v>
      </c>
      <c r="I8">
        <v>841</v>
      </c>
    </row>
    <row r="9" spans="1:15" ht="12.75" customHeight="1" x14ac:dyDescent="0.2">
      <c r="A9" s="53">
        <v>8</v>
      </c>
      <c r="B9">
        <v>8</v>
      </c>
      <c r="C9" t="s">
        <v>61</v>
      </c>
      <c r="D9" t="s">
        <v>45</v>
      </c>
      <c r="E9" t="s">
        <v>46</v>
      </c>
      <c r="F9">
        <v>1950</v>
      </c>
      <c r="G9" t="s">
        <v>202</v>
      </c>
      <c r="H9">
        <v>28</v>
      </c>
      <c r="I9">
        <v>609</v>
      </c>
    </row>
    <row r="10" spans="1:15" ht="12.75" customHeight="1" x14ac:dyDescent="0.2">
      <c r="A10" s="53">
        <v>9</v>
      </c>
      <c r="B10">
        <v>9</v>
      </c>
      <c r="C10" t="s">
        <v>60</v>
      </c>
      <c r="D10" t="s">
        <v>36</v>
      </c>
      <c r="E10" t="s">
        <v>37</v>
      </c>
      <c r="F10">
        <v>1958</v>
      </c>
      <c r="G10" t="s">
        <v>203</v>
      </c>
      <c r="H10">
        <v>29</v>
      </c>
      <c r="I10">
        <v>404</v>
      </c>
    </row>
    <row r="11" spans="1:15" ht="12.75" customHeight="1" x14ac:dyDescent="0.2">
      <c r="A11"/>
      <c r="B11"/>
      <c r="C11"/>
      <c r="D11"/>
      <c r="E11"/>
      <c r="F11"/>
      <c r="G11"/>
      <c r="H11"/>
      <c r="I11"/>
    </row>
    <row r="12" spans="1:15" ht="12.75" customHeight="1" x14ac:dyDescent="0.2">
      <c r="A12"/>
      <c r="B12"/>
      <c r="C12"/>
      <c r="D12"/>
      <c r="E12"/>
      <c r="F12"/>
      <c r="G12"/>
      <c r="H12"/>
      <c r="I12"/>
    </row>
    <row r="13" spans="1:15" ht="12.75" customHeight="1" x14ac:dyDescent="0.2">
      <c r="A13"/>
      <c r="B13"/>
      <c r="C13"/>
      <c r="D13"/>
      <c r="E13"/>
      <c r="F13"/>
      <c r="G13"/>
      <c r="H13"/>
      <c r="I13"/>
    </row>
    <row r="14" spans="1:15" ht="12.75" customHeight="1" x14ac:dyDescent="0.2">
      <c r="A14"/>
      <c r="B14"/>
      <c r="C14"/>
      <c r="D14"/>
      <c r="E14"/>
      <c r="F14"/>
      <c r="G14"/>
      <c r="H14"/>
      <c r="I14"/>
    </row>
    <row r="15" spans="1:15" ht="12.75" customHeight="1" x14ac:dyDescent="0.2">
      <c r="A15" s="53"/>
    </row>
    <row r="16" spans="1:15" ht="12.75" customHeight="1" x14ac:dyDescent="0.2">
      <c r="A16" s="53"/>
    </row>
    <row r="17" spans="1:16" ht="12.75" customHeight="1" x14ac:dyDescent="0.2">
      <c r="A17" s="53"/>
    </row>
    <row r="18" spans="1:16" ht="12.75" customHeight="1" x14ac:dyDescent="0.2">
      <c r="A18" s="53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5"/>
    </row>
    <row r="19" spans="1:16" ht="12.75" customHeight="1" x14ac:dyDescent="0.2">
      <c r="A19" s="53"/>
      <c r="B19" s="56"/>
      <c r="C19" s="56"/>
      <c r="D19" s="57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</row>
    <row r="20" spans="1:16" ht="12.75" customHeight="1" x14ac:dyDescent="0.2">
      <c r="A20" s="53"/>
      <c r="B20" s="56"/>
      <c r="C20" s="56"/>
      <c r="D20" s="56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</row>
    <row r="21" spans="1:16" ht="12.75" customHeight="1" x14ac:dyDescent="0.2">
      <c r="A21" s="53"/>
      <c r="B21" s="56"/>
      <c r="C21" s="56"/>
      <c r="D21" s="56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</row>
    <row r="22" spans="1:16" ht="12.75" customHeight="1" x14ac:dyDescent="0.2">
      <c r="A22" s="53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8"/>
      <c r="O22" s="58"/>
    </row>
    <row r="23" spans="1:16" ht="12.75" customHeight="1" x14ac:dyDescent="0.2">
      <c r="A23" s="53"/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8"/>
      <c r="O23" s="58"/>
    </row>
    <row r="24" spans="1:16" ht="12.75" customHeight="1" x14ac:dyDescent="0.2">
      <c r="A24" s="53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8"/>
      <c r="O24" s="58"/>
    </row>
    <row r="25" spans="1:16" ht="12.75" customHeight="1" x14ac:dyDescent="0.2">
      <c r="A25" s="53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8"/>
      <c r="O25" s="58"/>
    </row>
    <row r="26" spans="1:16" ht="12.75" customHeight="1" x14ac:dyDescent="0.2">
      <c r="A26" s="53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8"/>
      <c r="O26" s="58"/>
    </row>
    <row r="27" spans="1:16" ht="12.75" customHeight="1" x14ac:dyDescent="0.2">
      <c r="A27" s="50"/>
      <c r="B27" s="57"/>
      <c r="C27" s="57"/>
      <c r="D27" s="57"/>
      <c r="H27" s="57"/>
      <c r="I27" s="57"/>
      <c r="J27" s="57"/>
      <c r="K27" s="57"/>
      <c r="L27" s="57"/>
      <c r="M27" s="57"/>
      <c r="N27" s="57"/>
    </row>
    <row r="28" spans="1:16" ht="12.75" customHeight="1" x14ac:dyDescent="0.2"/>
    <row r="29" spans="1:16" ht="12.75" customHeight="1" x14ac:dyDescent="0.2"/>
    <row r="30" spans="1:16" ht="12.75" customHeight="1" x14ac:dyDescent="0.2"/>
    <row r="31" spans="1:16" ht="12.75" customHeight="1" x14ac:dyDescent="0.2"/>
    <row r="32" spans="1:1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EE55C-EAD2-4CD9-8A4E-602868F196E1}">
  <sheetPr codeName="Sheet15"/>
  <dimension ref="A1:O36"/>
  <sheetViews>
    <sheetView zoomScaleNormal="100" workbookViewId="0">
      <selection activeCell="E7" sqref="E7"/>
    </sheetView>
  </sheetViews>
  <sheetFormatPr defaultColWidth="8.7109375" defaultRowHeight="12.75" x14ac:dyDescent="0.2"/>
  <cols>
    <col min="1" max="2" width="8.7109375" style="1"/>
    <col min="3" max="3" width="8.140625" style="1" customWidth="1"/>
    <col min="4" max="4" width="8.5703125" style="1" customWidth="1"/>
    <col min="5" max="5" width="15.85546875" style="1" customWidth="1"/>
    <col min="6" max="16384" width="8.7109375" style="1"/>
  </cols>
  <sheetData>
    <row r="1" spans="1:15" ht="15.75" customHeight="1" x14ac:dyDescent="0.25">
      <c r="A1" s="50">
        <v>1503</v>
      </c>
      <c r="B1" s="51" t="s">
        <v>227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55</v>
      </c>
      <c r="D2" t="s">
        <v>28</v>
      </c>
      <c r="E2" t="s">
        <v>29</v>
      </c>
      <c r="F2">
        <v>1964</v>
      </c>
      <c r="G2" t="s">
        <v>228</v>
      </c>
      <c r="H2">
        <v>4</v>
      </c>
      <c r="I2">
        <v>3427</v>
      </c>
      <c r="O2" s="58"/>
    </row>
    <row r="3" spans="1:15" ht="12.75" customHeight="1" x14ac:dyDescent="0.2">
      <c r="A3" s="53">
        <v>2</v>
      </c>
      <c r="B3">
        <v>2</v>
      </c>
      <c r="C3" t="s">
        <v>131</v>
      </c>
      <c r="D3" t="s">
        <v>132</v>
      </c>
      <c r="E3" t="s">
        <v>47</v>
      </c>
      <c r="F3">
        <v>1961</v>
      </c>
      <c r="G3" t="s">
        <v>229</v>
      </c>
      <c r="H3">
        <v>8</v>
      </c>
      <c r="I3">
        <v>2524</v>
      </c>
      <c r="O3" s="58"/>
    </row>
    <row r="4" spans="1:15" ht="12.75" customHeight="1" x14ac:dyDescent="0.2">
      <c r="A4" s="53">
        <v>3</v>
      </c>
      <c r="B4">
        <v>3</v>
      </c>
      <c r="C4" t="s">
        <v>58</v>
      </c>
      <c r="D4" t="s">
        <v>43</v>
      </c>
      <c r="E4" t="s">
        <v>44</v>
      </c>
      <c r="F4">
        <v>1960</v>
      </c>
      <c r="G4" t="s">
        <v>230</v>
      </c>
      <c r="H4">
        <v>15</v>
      </c>
      <c r="I4">
        <v>1996</v>
      </c>
      <c r="O4" s="58"/>
    </row>
    <row r="5" spans="1:15" ht="12.75" customHeight="1" x14ac:dyDescent="0.2">
      <c r="A5" s="53">
        <v>4</v>
      </c>
      <c r="B5">
        <v>4</v>
      </c>
      <c r="C5" t="s">
        <v>133</v>
      </c>
      <c r="D5" t="s">
        <v>134</v>
      </c>
      <c r="E5" t="s">
        <v>135</v>
      </c>
      <c r="F5">
        <v>1961</v>
      </c>
      <c r="G5" t="s">
        <v>231</v>
      </c>
      <c r="H5">
        <v>15</v>
      </c>
      <c r="I5">
        <v>1621</v>
      </c>
      <c r="O5" s="58"/>
    </row>
    <row r="6" spans="1:15" ht="12.75" customHeight="1" x14ac:dyDescent="0.2">
      <c r="A6" s="53">
        <v>5</v>
      </c>
      <c r="B6">
        <v>5</v>
      </c>
      <c r="C6" t="s">
        <v>232</v>
      </c>
      <c r="D6" t="s">
        <v>233</v>
      </c>
      <c r="E6" t="s">
        <v>234</v>
      </c>
      <c r="F6">
        <v>1963</v>
      </c>
      <c r="G6" t="s">
        <v>235</v>
      </c>
      <c r="H6">
        <v>18</v>
      </c>
      <c r="I6">
        <v>1330</v>
      </c>
      <c r="O6" s="58"/>
    </row>
    <row r="7" spans="1:15" ht="12.75" customHeight="1" x14ac:dyDescent="0.2">
      <c r="A7" s="53">
        <v>6</v>
      </c>
      <c r="B7">
        <v>6</v>
      </c>
      <c r="C7" t="s">
        <v>236</v>
      </c>
      <c r="D7" t="s">
        <v>237</v>
      </c>
      <c r="E7" t="s">
        <v>238</v>
      </c>
      <c r="F7">
        <v>1974</v>
      </c>
      <c r="G7" t="s">
        <v>239</v>
      </c>
      <c r="H7">
        <v>25</v>
      </c>
      <c r="I7">
        <v>1093</v>
      </c>
      <c r="O7" s="58"/>
    </row>
    <row r="8" spans="1:15" ht="12.75" customHeight="1" x14ac:dyDescent="0.2">
      <c r="A8" s="53">
        <v>7</v>
      </c>
      <c r="B8">
        <v>7</v>
      </c>
      <c r="C8" t="s">
        <v>114</v>
      </c>
      <c r="D8" t="s">
        <v>115</v>
      </c>
      <c r="E8" t="s">
        <v>116</v>
      </c>
      <c r="F8">
        <v>1960</v>
      </c>
      <c r="G8" t="s">
        <v>240</v>
      </c>
      <c r="H8">
        <v>26</v>
      </c>
      <c r="I8">
        <v>892</v>
      </c>
      <c r="O8" s="58"/>
    </row>
    <row r="9" spans="1:15" ht="12.75" customHeight="1" x14ac:dyDescent="0.2">
      <c r="A9" s="53">
        <v>8</v>
      </c>
      <c r="B9">
        <v>8</v>
      </c>
      <c r="C9" t="s">
        <v>217</v>
      </c>
      <c r="D9" t="s">
        <v>218</v>
      </c>
      <c r="E9" t="s">
        <v>219</v>
      </c>
      <c r="F9">
        <v>1964</v>
      </c>
      <c r="G9" t="s">
        <v>241</v>
      </c>
      <c r="H9">
        <v>40</v>
      </c>
      <c r="I9">
        <v>718</v>
      </c>
      <c r="O9" s="58"/>
    </row>
    <row r="10" spans="1:15" ht="12.75" customHeight="1" x14ac:dyDescent="0.2">
      <c r="A10" s="53">
        <v>9</v>
      </c>
      <c r="B10">
        <v>9</v>
      </c>
      <c r="C10" t="s">
        <v>117</v>
      </c>
      <c r="D10" t="s">
        <v>118</v>
      </c>
      <c r="E10" t="s">
        <v>119</v>
      </c>
      <c r="F10">
        <v>1967</v>
      </c>
      <c r="G10" t="s">
        <v>242</v>
      </c>
      <c r="H10">
        <v>41</v>
      </c>
      <c r="I10">
        <v>564</v>
      </c>
      <c r="O10" s="58"/>
    </row>
    <row r="11" spans="1:15" ht="12.75" customHeight="1" x14ac:dyDescent="0.2">
      <c r="A11" s="53">
        <v>10</v>
      </c>
      <c r="B11">
        <v>10</v>
      </c>
      <c r="C11" t="s">
        <v>222</v>
      </c>
      <c r="D11" t="s">
        <v>243</v>
      </c>
      <c r="E11" t="s">
        <v>224</v>
      </c>
      <c r="F11">
        <v>1969</v>
      </c>
      <c r="G11" t="s">
        <v>244</v>
      </c>
      <c r="H11">
        <v>41</v>
      </c>
      <c r="I11">
        <v>427</v>
      </c>
      <c r="M11" s="54"/>
      <c r="N11" s="54"/>
      <c r="O11" s="58"/>
    </row>
    <row r="12" spans="1:15" ht="12.75" customHeight="1" x14ac:dyDescent="0.2">
      <c r="A12" s="53">
        <v>11</v>
      </c>
      <c r="B12">
        <v>11</v>
      </c>
      <c r="C12" t="s">
        <v>62</v>
      </c>
      <c r="D12" t="s">
        <v>87</v>
      </c>
      <c r="E12" t="s">
        <v>48</v>
      </c>
      <c r="F12">
        <v>1944</v>
      </c>
      <c r="G12" t="s">
        <v>245</v>
      </c>
      <c r="H12">
        <v>45</v>
      </c>
      <c r="I12">
        <v>303</v>
      </c>
      <c r="M12" s="56"/>
      <c r="N12" s="58"/>
      <c r="O12" s="58"/>
    </row>
    <row r="13" spans="1:15" ht="12.75" customHeight="1" x14ac:dyDescent="0.25">
      <c r="A13" s="53"/>
      <c r="B13" s="62"/>
      <c r="C13" s="62"/>
      <c r="D13" s="62"/>
      <c r="E13" s="62"/>
      <c r="F13" s="62"/>
      <c r="G13" s="62"/>
      <c r="H13" s="62"/>
      <c r="I13" s="62"/>
      <c r="M13" s="56"/>
      <c r="N13" s="58"/>
      <c r="O13" s="58"/>
    </row>
    <row r="14" spans="1:15" ht="12.75" customHeight="1" x14ac:dyDescent="0.2">
      <c r="A14" s="53"/>
      <c r="M14" s="56"/>
      <c r="N14" s="58"/>
      <c r="O14" s="58"/>
    </row>
    <row r="15" spans="1:15" ht="12.75" customHeight="1" x14ac:dyDescent="0.2">
      <c r="A15" s="53"/>
      <c r="J15" s="58"/>
      <c r="K15" s="58"/>
      <c r="L15" s="58"/>
      <c r="M15" s="56"/>
      <c r="N15" s="58"/>
      <c r="O15" s="58"/>
    </row>
    <row r="16" spans="1:15" ht="12.75" customHeight="1" x14ac:dyDescent="0.2">
      <c r="A16" s="53"/>
      <c r="J16" s="58"/>
      <c r="K16" s="58"/>
      <c r="L16" s="58"/>
      <c r="M16" s="56"/>
      <c r="N16" s="58"/>
      <c r="O16" s="58"/>
    </row>
    <row r="17" spans="1:15" ht="12.75" customHeight="1" x14ac:dyDescent="0.2">
      <c r="A17" s="53"/>
      <c r="J17" s="58"/>
      <c r="K17" s="58"/>
      <c r="L17" s="58"/>
      <c r="M17" s="56"/>
      <c r="N17" s="58"/>
      <c r="O17" s="58"/>
    </row>
    <row r="18" spans="1:15" ht="12.75" customHeight="1" x14ac:dyDescent="0.2">
      <c r="A18" s="53"/>
      <c r="J18" s="58"/>
      <c r="K18" s="58"/>
      <c r="L18" s="58"/>
      <c r="M18" s="56"/>
      <c r="N18" s="58"/>
      <c r="O18" s="58"/>
    </row>
    <row r="19" spans="1:15" ht="12.75" customHeight="1" x14ac:dyDescent="0.2">
      <c r="A19" s="53"/>
      <c r="J19" s="58"/>
      <c r="K19" s="58"/>
      <c r="L19" s="58"/>
      <c r="M19" s="56"/>
      <c r="N19" s="58"/>
      <c r="O19" s="58"/>
    </row>
    <row r="20" spans="1:15" ht="12.75" customHeight="1" x14ac:dyDescent="0.2">
      <c r="A20" s="53"/>
      <c r="J20" s="58"/>
      <c r="K20" s="58"/>
      <c r="L20" s="58"/>
      <c r="M20" s="56"/>
      <c r="N20" s="58"/>
      <c r="O20" s="58"/>
    </row>
    <row r="21" spans="1:15" ht="12.75" customHeight="1" x14ac:dyDescent="0.2">
      <c r="A21" s="53"/>
      <c r="J21" s="58"/>
      <c r="K21" s="58"/>
      <c r="L21" s="58"/>
      <c r="M21" s="56"/>
      <c r="N21" s="58"/>
      <c r="O21" s="58"/>
    </row>
    <row r="22" spans="1:15" ht="12.75" customHeight="1" x14ac:dyDescent="0.2">
      <c r="A22" s="53"/>
      <c r="J22" s="58"/>
      <c r="K22" s="58"/>
      <c r="L22" s="58"/>
      <c r="M22" s="56"/>
      <c r="N22" s="58"/>
      <c r="O22" s="58"/>
    </row>
    <row r="23" spans="1:15" ht="12.75" customHeight="1" x14ac:dyDescent="0.2">
      <c r="A23" s="53"/>
      <c r="J23" s="58"/>
      <c r="K23" s="58"/>
      <c r="L23" s="58"/>
      <c r="M23" s="56"/>
      <c r="N23" s="58"/>
      <c r="O23" s="58"/>
    </row>
    <row r="24" spans="1:15" ht="12.75" customHeight="1" x14ac:dyDescent="0.2">
      <c r="A24" s="53"/>
      <c r="J24" s="58"/>
      <c r="K24" s="58"/>
      <c r="L24" s="58"/>
      <c r="M24" s="56"/>
      <c r="N24" s="58"/>
      <c r="O24" s="58"/>
    </row>
    <row r="25" spans="1:15" ht="12.75" customHeight="1" x14ac:dyDescent="0.2">
      <c r="A25" s="53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8"/>
      <c r="O25" s="58"/>
    </row>
    <row r="26" spans="1:15" ht="12.75" customHeight="1" x14ac:dyDescent="0.2">
      <c r="A26" s="53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8"/>
      <c r="O26" s="58"/>
    </row>
    <row r="27" spans="1:15" ht="12.75" customHeight="1" x14ac:dyDescent="0.2">
      <c r="A27" s="50"/>
      <c r="B27" s="57"/>
      <c r="C27" s="57"/>
      <c r="D27" s="57"/>
      <c r="H27" s="57"/>
      <c r="I27" s="57"/>
      <c r="J27" s="57"/>
      <c r="K27" s="57"/>
      <c r="L27" s="57"/>
      <c r="M27" s="57"/>
      <c r="N27" s="57"/>
    </row>
    <row r="28" spans="1:15" ht="12.75" customHeight="1" x14ac:dyDescent="0.2"/>
    <row r="29" spans="1:15" ht="12.75" customHeight="1" x14ac:dyDescent="0.2"/>
    <row r="30" spans="1:15" ht="12.75" customHeight="1" x14ac:dyDescent="0.2"/>
    <row r="31" spans="1:15" ht="12.75" customHeight="1" x14ac:dyDescent="0.2"/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AB8BA-1821-48A5-9228-65E200EC417E}">
  <sheetPr codeName="Sheet11"/>
  <dimension ref="A1:O35"/>
  <sheetViews>
    <sheetView zoomScaleNormal="100" workbookViewId="0">
      <selection activeCell="A10" sqref="A10:I13"/>
    </sheetView>
  </sheetViews>
  <sheetFormatPr defaultColWidth="8.7109375" defaultRowHeight="12.75" x14ac:dyDescent="0.2"/>
  <cols>
    <col min="1" max="2" width="8.7109375" style="1"/>
    <col min="3" max="3" width="9.140625" style="1" customWidth="1"/>
    <col min="4" max="4" width="8.5703125" style="1" customWidth="1"/>
    <col min="5" max="5" width="17.42578125" style="1" customWidth="1"/>
    <col min="6" max="16384" width="8.7109375" style="1"/>
  </cols>
  <sheetData>
    <row r="1" spans="1:15" ht="15.75" customHeight="1" x14ac:dyDescent="0.25">
      <c r="A1" s="50">
        <v>2204</v>
      </c>
      <c r="B1" s="51" t="s">
        <v>204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52</v>
      </c>
      <c r="D2" t="s">
        <v>15</v>
      </c>
      <c r="E2" t="s">
        <v>16</v>
      </c>
      <c r="F2">
        <v>1986</v>
      </c>
      <c r="G2" t="s">
        <v>205</v>
      </c>
      <c r="H2">
        <v>6</v>
      </c>
      <c r="I2">
        <v>3012</v>
      </c>
      <c r="M2" s="54"/>
      <c r="N2" s="59"/>
      <c r="O2" s="58"/>
    </row>
    <row r="3" spans="1:15" ht="12.75" customHeight="1" x14ac:dyDescent="0.2">
      <c r="A3" s="53">
        <v>2</v>
      </c>
      <c r="B3">
        <v>2</v>
      </c>
      <c r="C3" t="s">
        <v>59</v>
      </c>
      <c r="D3" t="s">
        <v>111</v>
      </c>
      <c r="E3" t="s">
        <v>20</v>
      </c>
      <c r="F3">
        <v>1974</v>
      </c>
      <c r="G3" t="s">
        <v>206</v>
      </c>
      <c r="H3">
        <v>8</v>
      </c>
      <c r="I3">
        <v>2109</v>
      </c>
      <c r="M3" s="54"/>
      <c r="N3" s="59"/>
      <c r="O3" s="58"/>
    </row>
    <row r="4" spans="1:15" ht="12.75" customHeight="1" x14ac:dyDescent="0.2">
      <c r="A4" s="53">
        <v>3</v>
      </c>
      <c r="B4">
        <v>3</v>
      </c>
      <c r="C4" t="s">
        <v>105</v>
      </c>
      <c r="D4" t="s">
        <v>106</v>
      </c>
      <c r="E4" t="s">
        <v>107</v>
      </c>
      <c r="F4">
        <v>1991</v>
      </c>
      <c r="G4" t="s">
        <v>207</v>
      </c>
      <c r="H4">
        <v>15</v>
      </c>
      <c r="I4">
        <v>1581</v>
      </c>
      <c r="M4" s="54"/>
      <c r="N4" s="59"/>
      <c r="O4" s="58"/>
    </row>
    <row r="5" spans="1:15" ht="12.75" customHeight="1" x14ac:dyDescent="0.2">
      <c r="A5" s="53">
        <v>4</v>
      </c>
      <c r="B5">
        <v>4</v>
      </c>
      <c r="C5" t="s">
        <v>60</v>
      </c>
      <c r="D5" t="s">
        <v>36</v>
      </c>
      <c r="E5" t="s">
        <v>37</v>
      </c>
      <c r="F5">
        <v>1958</v>
      </c>
      <c r="G5" t="s">
        <v>208</v>
      </c>
      <c r="H5">
        <v>19</v>
      </c>
      <c r="I5">
        <v>1206</v>
      </c>
      <c r="M5" s="54"/>
      <c r="N5" s="59"/>
      <c r="O5" s="58"/>
    </row>
    <row r="6" spans="1:15" ht="12.75" customHeight="1" x14ac:dyDescent="0.2">
      <c r="A6" s="53">
        <v>5</v>
      </c>
      <c r="B6">
        <v>5</v>
      </c>
      <c r="C6" t="s">
        <v>58</v>
      </c>
      <c r="D6" t="s">
        <v>43</v>
      </c>
      <c r="E6" t="s">
        <v>44</v>
      </c>
      <c r="F6">
        <v>1960</v>
      </c>
      <c r="G6" t="s">
        <v>209</v>
      </c>
      <c r="H6">
        <v>28</v>
      </c>
      <c r="I6">
        <v>915</v>
      </c>
      <c r="M6" s="54"/>
      <c r="N6" s="59"/>
      <c r="O6" s="58"/>
    </row>
    <row r="7" spans="1:15" ht="12.75" customHeight="1" x14ac:dyDescent="0.2">
      <c r="A7" s="53">
        <v>6</v>
      </c>
      <c r="B7">
        <v>6</v>
      </c>
      <c r="C7" t="s">
        <v>97</v>
      </c>
      <c r="D7" t="s">
        <v>96</v>
      </c>
      <c r="E7" t="s">
        <v>91</v>
      </c>
      <c r="F7">
        <v>1963</v>
      </c>
      <c r="G7" t="s">
        <v>210</v>
      </c>
      <c r="H7">
        <v>28</v>
      </c>
      <c r="I7">
        <v>678</v>
      </c>
      <c r="M7" s="54"/>
      <c r="N7" s="59"/>
      <c r="O7" s="58"/>
    </row>
    <row r="8" spans="1:15" ht="12.75" customHeight="1" x14ac:dyDescent="0.2">
      <c r="A8" s="53">
        <v>7</v>
      </c>
      <c r="B8">
        <v>7</v>
      </c>
      <c r="C8" t="s">
        <v>92</v>
      </c>
      <c r="D8" t="s">
        <v>93</v>
      </c>
      <c r="E8" t="s">
        <v>51</v>
      </c>
      <c r="F8">
        <v>1954</v>
      </c>
      <c r="G8" t="s">
        <v>211</v>
      </c>
      <c r="H8">
        <v>30</v>
      </c>
      <c r="I8">
        <v>477</v>
      </c>
      <c r="M8" s="54"/>
      <c r="N8" s="59"/>
      <c r="O8" s="58"/>
    </row>
    <row r="9" spans="1:15" ht="12.75" customHeight="1" x14ac:dyDescent="0.2">
      <c r="A9" s="53">
        <v>8</v>
      </c>
      <c r="B9">
        <v>8</v>
      </c>
      <c r="C9" t="s">
        <v>61</v>
      </c>
      <c r="D9" t="s">
        <v>45</v>
      </c>
      <c r="E9" t="s">
        <v>46</v>
      </c>
      <c r="F9">
        <v>1950</v>
      </c>
      <c r="G9" t="s">
        <v>212</v>
      </c>
      <c r="H9">
        <v>35</v>
      </c>
      <c r="I9">
        <v>303</v>
      </c>
      <c r="M9" s="54"/>
      <c r="N9" s="59"/>
      <c r="O9" s="58"/>
    </row>
    <row r="10" spans="1:15" ht="12.75" customHeight="1" x14ac:dyDescent="0.25">
      <c r="A10" s="53"/>
      <c r="B10" s="62"/>
      <c r="C10" s="62"/>
      <c r="D10" s="62"/>
      <c r="E10" s="62"/>
      <c r="F10" s="62"/>
      <c r="G10" s="62"/>
      <c r="H10" s="62"/>
      <c r="I10" s="62"/>
      <c r="M10" s="54"/>
      <c r="N10" s="59"/>
      <c r="O10" s="58"/>
    </row>
    <row r="11" spans="1:15" ht="12.75" customHeight="1" x14ac:dyDescent="0.25">
      <c r="A11" s="53"/>
      <c r="B11" s="62"/>
      <c r="C11" s="62"/>
      <c r="D11" s="62"/>
      <c r="E11" s="62"/>
      <c r="F11" s="62"/>
      <c r="G11" s="62"/>
      <c r="H11" s="62"/>
      <c r="I11" s="62"/>
      <c r="M11" s="54"/>
      <c r="N11" s="54"/>
      <c r="O11" s="58"/>
    </row>
    <row r="12" spans="1:15" ht="12.75" customHeight="1" x14ac:dyDescent="0.25">
      <c r="A12" s="53"/>
      <c r="B12" s="62"/>
      <c r="C12" s="62"/>
      <c r="D12" s="62"/>
      <c r="E12" s="62"/>
      <c r="F12" s="62"/>
      <c r="G12" s="62"/>
      <c r="H12" s="62"/>
      <c r="I12" s="62"/>
      <c r="M12" s="60"/>
      <c r="N12" s="60"/>
      <c r="O12" s="57"/>
    </row>
    <row r="13" spans="1:15" ht="12.75" customHeight="1" x14ac:dyDescent="0.2">
      <c r="A13" s="53"/>
      <c r="M13" s="54"/>
      <c r="N13" s="54"/>
      <c r="O13" s="56"/>
    </row>
    <row r="14" spans="1:15" ht="12.75" customHeight="1" x14ac:dyDescent="0.2">
      <c r="A14" s="53"/>
      <c r="M14" s="55"/>
      <c r="N14" s="55"/>
    </row>
    <row r="15" spans="1:15" ht="12.75" customHeight="1" x14ac:dyDescent="0.2">
      <c r="A15" s="53"/>
      <c r="M15" s="54"/>
      <c r="N15" s="54"/>
      <c r="O15" s="58"/>
    </row>
    <row r="16" spans="1:15" ht="12.75" customHeight="1" x14ac:dyDescent="0.2">
      <c r="A16" s="53"/>
      <c r="M16" s="54"/>
      <c r="N16" s="54"/>
      <c r="O16" s="58"/>
    </row>
    <row r="17" spans="1:15" ht="12.75" customHeight="1" x14ac:dyDescent="0.2">
      <c r="A17" s="53"/>
      <c r="M17" s="54"/>
      <c r="N17" s="54"/>
      <c r="O17" s="58"/>
    </row>
    <row r="18" spans="1:15" ht="12.75" customHeight="1" x14ac:dyDescent="0.2">
      <c r="A18" s="53"/>
      <c r="B18" s="56"/>
      <c r="C18" s="56"/>
      <c r="D18" s="56"/>
      <c r="E18" s="56"/>
      <c r="F18" s="58"/>
      <c r="G18" s="58"/>
      <c r="H18" s="58"/>
      <c r="I18" s="58"/>
      <c r="J18" s="58"/>
      <c r="K18" s="58"/>
      <c r="L18" s="58"/>
      <c r="M18" s="56"/>
      <c r="N18" s="58"/>
      <c r="O18" s="58"/>
    </row>
    <row r="19" spans="1:15" ht="12.75" customHeight="1" x14ac:dyDescent="0.2">
      <c r="A19" s="53"/>
      <c r="B19" s="56"/>
      <c r="C19" s="56"/>
      <c r="D19" s="56"/>
      <c r="E19" s="56"/>
      <c r="F19" s="58"/>
      <c r="G19" s="58"/>
      <c r="H19" s="58"/>
      <c r="I19" s="58"/>
      <c r="J19" s="58"/>
      <c r="K19" s="58"/>
      <c r="L19" s="58"/>
      <c r="M19" s="56"/>
      <c r="N19" s="58"/>
      <c r="O19" s="58"/>
    </row>
    <row r="20" spans="1:15" ht="12.75" customHeight="1" x14ac:dyDescent="0.2">
      <c r="A20" s="53"/>
      <c r="B20" s="56"/>
      <c r="C20" s="56"/>
      <c r="D20" s="56"/>
      <c r="E20" s="56"/>
      <c r="F20" s="58"/>
      <c r="G20" s="58"/>
      <c r="H20" s="58"/>
      <c r="I20" s="58"/>
      <c r="J20" s="58"/>
      <c r="K20" s="58"/>
      <c r="L20" s="58"/>
      <c r="M20" s="56"/>
      <c r="N20" s="58"/>
      <c r="O20" s="58"/>
    </row>
    <row r="21" spans="1:15" ht="12.75" customHeight="1" x14ac:dyDescent="0.2">
      <c r="A21" s="53"/>
      <c r="B21" s="56"/>
      <c r="C21" s="56"/>
      <c r="D21" s="56"/>
      <c r="E21" s="56"/>
      <c r="F21" s="58"/>
      <c r="G21" s="58"/>
      <c r="H21" s="58"/>
      <c r="I21" s="58"/>
      <c r="J21" s="58"/>
      <c r="K21" s="58"/>
      <c r="L21" s="58"/>
      <c r="M21" s="56"/>
      <c r="N21" s="58"/>
      <c r="O21" s="58"/>
    </row>
    <row r="22" spans="1:15" ht="12.75" customHeight="1" x14ac:dyDescent="0.2">
      <c r="M22" s="56"/>
      <c r="N22" s="58"/>
      <c r="O22" s="58"/>
    </row>
    <row r="23" spans="1:15" ht="12.75" customHeight="1" x14ac:dyDescent="0.2">
      <c r="A23" s="53"/>
      <c r="B23" s="56"/>
      <c r="C23" s="56"/>
      <c r="D23" s="56"/>
      <c r="E23" s="56"/>
      <c r="F23" s="58"/>
      <c r="G23" s="58"/>
      <c r="H23" s="58"/>
      <c r="I23" s="58"/>
      <c r="J23" s="58"/>
      <c r="K23" s="58"/>
      <c r="L23" s="58"/>
      <c r="M23" s="56"/>
      <c r="N23" s="58"/>
      <c r="O23" s="58"/>
    </row>
    <row r="24" spans="1:15" ht="12.75" customHeight="1" x14ac:dyDescent="0.2">
      <c r="A24" s="53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8"/>
      <c r="O24" s="58"/>
    </row>
    <row r="25" spans="1:15" ht="12.75" customHeight="1" x14ac:dyDescent="0.2">
      <c r="A25" s="53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8"/>
      <c r="O25" s="58"/>
    </row>
    <row r="26" spans="1:15" ht="12.75" customHeight="1" x14ac:dyDescent="0.2">
      <c r="A26" s="50"/>
      <c r="B26" s="57"/>
      <c r="C26" s="57"/>
      <c r="D26" s="57"/>
      <c r="H26" s="57"/>
      <c r="I26" s="57"/>
      <c r="J26" s="57"/>
      <c r="K26" s="57"/>
      <c r="L26" s="57"/>
      <c r="M26" s="57"/>
      <c r="N26" s="57"/>
    </row>
    <row r="27" spans="1:15" ht="12.75" customHeight="1" x14ac:dyDescent="0.2"/>
    <row r="28" spans="1:15" ht="12.75" customHeight="1" x14ac:dyDescent="0.2"/>
    <row r="29" spans="1:15" ht="12.75" customHeight="1" x14ac:dyDescent="0.2"/>
    <row r="30" spans="1:15" ht="12.75" customHeight="1" x14ac:dyDescent="0.2"/>
    <row r="31" spans="1:15" ht="12.75" customHeight="1" x14ac:dyDescent="0.2"/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FFCD15-5D08-4D9C-92D1-5E2DA18DDC7F}">
  <sheetPr codeName="Sheet12"/>
  <dimension ref="A1:O35"/>
  <sheetViews>
    <sheetView zoomScaleNormal="100" workbookViewId="0">
      <selection activeCell="B2" sqref="B2"/>
    </sheetView>
  </sheetViews>
  <sheetFormatPr defaultColWidth="8.7109375" defaultRowHeight="12.75" x14ac:dyDescent="0.2"/>
  <cols>
    <col min="1" max="2" width="8.7109375" style="1"/>
    <col min="3" max="3" width="9.140625" style="1" customWidth="1"/>
    <col min="4" max="4" width="8.5703125" style="1" customWidth="1"/>
    <col min="5" max="5" width="17.42578125" style="1" customWidth="1"/>
    <col min="6" max="16384" width="8.7109375" style="1"/>
  </cols>
  <sheetData>
    <row r="1" spans="1:15" ht="15.75" customHeight="1" x14ac:dyDescent="0.25">
      <c r="A1" s="50"/>
      <c r="B1" s="51" t="s">
        <v>50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246</v>
      </c>
      <c r="D2" t="s">
        <v>247</v>
      </c>
      <c r="E2" t="s">
        <v>71</v>
      </c>
      <c r="F2">
        <v>1989</v>
      </c>
      <c r="G2" t="s">
        <v>248</v>
      </c>
      <c r="H2">
        <v>6</v>
      </c>
      <c r="I2">
        <v>5608</v>
      </c>
      <c r="M2" s="54"/>
      <c r="N2" s="59"/>
      <c r="O2" s="58"/>
    </row>
    <row r="3" spans="1:15" ht="12.75" customHeight="1" x14ac:dyDescent="0.2">
      <c r="A3" s="53">
        <v>2</v>
      </c>
      <c r="B3">
        <v>2</v>
      </c>
      <c r="C3" t="s">
        <v>249</v>
      </c>
      <c r="D3" t="s">
        <v>250</v>
      </c>
      <c r="E3" t="s">
        <v>251</v>
      </c>
      <c r="F3">
        <v>2004</v>
      </c>
      <c r="G3" t="s">
        <v>142</v>
      </c>
      <c r="H3">
        <v>7</v>
      </c>
      <c r="I3">
        <v>4404</v>
      </c>
      <c r="M3" s="54"/>
      <c r="N3" s="59"/>
      <c r="O3" s="58"/>
    </row>
    <row r="4" spans="1:15" ht="12.75" customHeight="1" x14ac:dyDescent="0.2">
      <c r="A4" s="53">
        <v>3</v>
      </c>
      <c r="B4">
        <v>3</v>
      </c>
      <c r="C4" t="s">
        <v>53</v>
      </c>
      <c r="D4" t="s">
        <v>22</v>
      </c>
      <c r="E4" t="s">
        <v>23</v>
      </c>
      <c r="F4">
        <v>1978</v>
      </c>
      <c r="G4" t="s">
        <v>252</v>
      </c>
      <c r="H4">
        <v>10</v>
      </c>
      <c r="I4">
        <v>3700</v>
      </c>
      <c r="M4" s="54"/>
      <c r="N4" s="59"/>
      <c r="O4" s="58"/>
    </row>
    <row r="5" spans="1:15" ht="12.75" customHeight="1" x14ac:dyDescent="0.2">
      <c r="A5" s="53">
        <v>4</v>
      </c>
      <c r="B5">
        <v>4</v>
      </c>
      <c r="C5" t="s">
        <v>253</v>
      </c>
      <c r="D5" t="s">
        <v>254</v>
      </c>
      <c r="E5" t="s">
        <v>255</v>
      </c>
      <c r="F5">
        <v>1976</v>
      </c>
      <c r="G5" t="s">
        <v>256</v>
      </c>
      <c r="H5">
        <v>10</v>
      </c>
      <c r="I5">
        <v>3200</v>
      </c>
      <c r="M5" s="54"/>
      <c r="N5" s="59"/>
      <c r="O5" s="58"/>
    </row>
    <row r="6" spans="1:15" ht="12.75" customHeight="1" x14ac:dyDescent="0.2">
      <c r="A6" s="53">
        <v>5</v>
      </c>
      <c r="B6">
        <v>5</v>
      </c>
      <c r="C6" t="s">
        <v>257</v>
      </c>
      <c r="D6" t="s">
        <v>258</v>
      </c>
      <c r="E6" t="s">
        <v>160</v>
      </c>
      <c r="F6">
        <v>1971</v>
      </c>
      <c r="G6" t="s">
        <v>259</v>
      </c>
      <c r="H6">
        <v>15</v>
      </c>
      <c r="I6">
        <v>2812</v>
      </c>
      <c r="M6" s="54"/>
      <c r="N6" s="59"/>
      <c r="O6" s="58"/>
    </row>
    <row r="7" spans="1:15" ht="12.75" customHeight="1" x14ac:dyDescent="0.2">
      <c r="A7" s="53">
        <v>6</v>
      </c>
      <c r="B7">
        <v>6</v>
      </c>
      <c r="C7" t="s">
        <v>260</v>
      </c>
      <c r="D7" t="s">
        <v>261</v>
      </c>
      <c r="E7" t="s">
        <v>159</v>
      </c>
      <c r="F7">
        <v>2009</v>
      </c>
      <c r="G7" t="s">
        <v>262</v>
      </c>
      <c r="H7">
        <v>16</v>
      </c>
      <c r="I7">
        <v>2496</v>
      </c>
      <c r="M7" s="54"/>
      <c r="N7" s="59"/>
      <c r="O7" s="58"/>
    </row>
    <row r="8" spans="1:15" ht="12.75" customHeight="1" x14ac:dyDescent="0.2">
      <c r="A8" s="53">
        <v>7</v>
      </c>
      <c r="B8">
        <v>7</v>
      </c>
      <c r="C8" t="s">
        <v>137</v>
      </c>
      <c r="D8" t="s">
        <v>138</v>
      </c>
      <c r="E8" t="s">
        <v>89</v>
      </c>
      <c r="F8">
        <v>2008</v>
      </c>
      <c r="G8" t="s">
        <v>263</v>
      </c>
      <c r="H8">
        <v>21</v>
      </c>
      <c r="I8">
        <v>2228</v>
      </c>
      <c r="M8" s="54"/>
      <c r="N8" s="59"/>
      <c r="O8" s="58"/>
    </row>
    <row r="9" spans="1:15" ht="12.75" customHeight="1" x14ac:dyDescent="0.2">
      <c r="A9" s="53">
        <v>8</v>
      </c>
      <c r="B9">
        <v>8</v>
      </c>
      <c r="C9" t="s">
        <v>139</v>
      </c>
      <c r="D9" t="s">
        <v>140</v>
      </c>
      <c r="E9" t="s">
        <v>141</v>
      </c>
      <c r="F9">
        <v>1971</v>
      </c>
      <c r="G9" t="s">
        <v>264</v>
      </c>
      <c r="H9">
        <v>24</v>
      </c>
      <c r="I9">
        <v>1996</v>
      </c>
      <c r="M9" s="54"/>
      <c r="N9" s="59"/>
      <c r="O9" s="58"/>
    </row>
    <row r="10" spans="1:15" ht="12.75" customHeight="1" x14ac:dyDescent="0.2">
      <c r="A10" s="53">
        <v>9</v>
      </c>
      <c r="B10">
        <v>9</v>
      </c>
      <c r="C10" t="s">
        <v>99</v>
      </c>
      <c r="D10" t="s">
        <v>120</v>
      </c>
      <c r="E10" t="s">
        <v>68</v>
      </c>
      <c r="F10">
        <v>2006</v>
      </c>
      <c r="G10" t="s">
        <v>265</v>
      </c>
      <c r="H10">
        <v>28</v>
      </c>
      <c r="I10">
        <v>1791</v>
      </c>
      <c r="M10" s="54"/>
      <c r="N10" s="59"/>
      <c r="O10" s="58"/>
    </row>
    <row r="11" spans="1:15" ht="12.75" customHeight="1" x14ac:dyDescent="0.2">
      <c r="A11" s="53">
        <v>10</v>
      </c>
      <c r="B11">
        <v>10</v>
      </c>
      <c r="C11" t="s">
        <v>98</v>
      </c>
      <c r="D11" t="s">
        <v>82</v>
      </c>
      <c r="E11" t="s">
        <v>67</v>
      </c>
      <c r="F11">
        <v>1963</v>
      </c>
      <c r="G11" t="s">
        <v>266</v>
      </c>
      <c r="H11">
        <v>29</v>
      </c>
      <c r="I11">
        <v>1608</v>
      </c>
      <c r="M11" s="54"/>
      <c r="N11" s="54"/>
      <c r="O11" s="58"/>
    </row>
    <row r="12" spans="1:15" ht="12.75" customHeight="1" x14ac:dyDescent="0.2">
      <c r="A12" s="53">
        <v>11</v>
      </c>
      <c r="B12">
        <v>11</v>
      </c>
      <c r="C12" t="s">
        <v>112</v>
      </c>
      <c r="D12" t="s">
        <v>113</v>
      </c>
      <c r="E12" t="s">
        <v>39</v>
      </c>
      <c r="F12">
        <v>1992</v>
      </c>
      <c r="G12" t="s">
        <v>267</v>
      </c>
      <c r="H12">
        <v>32</v>
      </c>
      <c r="I12">
        <v>1443</v>
      </c>
      <c r="M12" s="60"/>
      <c r="N12" s="60"/>
      <c r="O12" s="57"/>
    </row>
    <row r="13" spans="1:15" ht="12.75" customHeight="1" x14ac:dyDescent="0.2">
      <c r="A13" s="53">
        <v>12</v>
      </c>
      <c r="B13">
        <v>12</v>
      </c>
      <c r="C13" t="s">
        <v>268</v>
      </c>
      <c r="D13" t="s">
        <v>269</v>
      </c>
      <c r="E13" t="s">
        <v>146</v>
      </c>
      <c r="F13">
        <v>1976</v>
      </c>
      <c r="G13" t="s">
        <v>270</v>
      </c>
      <c r="H13">
        <v>39</v>
      </c>
      <c r="I13">
        <v>1291</v>
      </c>
      <c r="M13" s="54"/>
      <c r="N13" s="54"/>
      <c r="O13" s="56"/>
    </row>
    <row r="14" spans="1:15" ht="12.75" customHeight="1" x14ac:dyDescent="0.2">
      <c r="A14" s="53">
        <v>13</v>
      </c>
      <c r="B14">
        <v>13</v>
      </c>
      <c r="C14" t="s">
        <v>271</v>
      </c>
      <c r="D14" t="s">
        <v>272</v>
      </c>
      <c r="E14" t="s">
        <v>163</v>
      </c>
      <c r="F14">
        <v>2005</v>
      </c>
      <c r="G14" t="s">
        <v>273</v>
      </c>
      <c r="H14">
        <v>40</v>
      </c>
      <c r="I14">
        <v>1152</v>
      </c>
      <c r="M14" s="55"/>
      <c r="N14" s="55"/>
    </row>
    <row r="15" spans="1:15" ht="12.75" customHeight="1" x14ac:dyDescent="0.2">
      <c r="A15" s="53">
        <v>14</v>
      </c>
      <c r="B15">
        <v>14</v>
      </c>
      <c r="C15" t="s">
        <v>274</v>
      </c>
      <c r="D15" t="s">
        <v>129</v>
      </c>
      <c r="E15" t="s">
        <v>130</v>
      </c>
      <c r="F15">
        <v>2006</v>
      </c>
      <c r="G15" t="s">
        <v>275</v>
      </c>
      <c r="H15">
        <v>42</v>
      </c>
      <c r="I15">
        <v>1024</v>
      </c>
      <c r="M15" s="54"/>
      <c r="N15" s="54"/>
      <c r="O15" s="58"/>
    </row>
    <row r="16" spans="1:15" ht="12.75" customHeight="1" x14ac:dyDescent="0.2">
      <c r="A16" s="53">
        <v>15</v>
      </c>
      <c r="B16">
        <v>15</v>
      </c>
      <c r="C16" t="s">
        <v>58</v>
      </c>
      <c r="D16" t="s">
        <v>43</v>
      </c>
      <c r="E16" t="s">
        <v>44</v>
      </c>
      <c r="F16">
        <v>1960</v>
      </c>
      <c r="G16" t="s">
        <v>276</v>
      </c>
      <c r="H16">
        <v>45</v>
      </c>
      <c r="I16">
        <v>904</v>
      </c>
      <c r="M16" s="54"/>
      <c r="N16" s="54"/>
      <c r="O16" s="58"/>
    </row>
    <row r="17" spans="1:15" ht="12.75" customHeight="1" x14ac:dyDescent="0.2">
      <c r="A17" s="53">
        <v>16</v>
      </c>
      <c r="B17">
        <v>16</v>
      </c>
      <c r="C17" t="s">
        <v>277</v>
      </c>
      <c r="D17" t="s">
        <v>278</v>
      </c>
      <c r="E17" t="s">
        <v>279</v>
      </c>
      <c r="F17">
        <v>1969</v>
      </c>
      <c r="G17" t="s">
        <v>280</v>
      </c>
      <c r="H17">
        <v>48</v>
      </c>
      <c r="I17">
        <v>792</v>
      </c>
      <c r="M17" s="54"/>
      <c r="N17" s="54"/>
      <c r="O17" s="58"/>
    </row>
    <row r="18" spans="1:15" ht="12.75" customHeight="1" x14ac:dyDescent="0.2">
      <c r="A18" s="53">
        <v>17</v>
      </c>
      <c r="B18">
        <v>17</v>
      </c>
      <c r="C18" t="s">
        <v>281</v>
      </c>
      <c r="D18" t="s">
        <v>282</v>
      </c>
      <c r="E18" t="s">
        <v>283</v>
      </c>
      <c r="F18">
        <v>1994</v>
      </c>
      <c r="G18" t="s">
        <v>284</v>
      </c>
      <c r="H18">
        <v>52</v>
      </c>
      <c r="I18">
        <v>686</v>
      </c>
      <c r="J18" s="58"/>
      <c r="K18" s="58"/>
      <c r="L18" s="58"/>
      <c r="M18" s="56"/>
      <c r="N18" s="58"/>
      <c r="O18" s="58"/>
    </row>
    <row r="19" spans="1:15" ht="12.75" customHeight="1" x14ac:dyDescent="0.2">
      <c r="A19" s="53">
        <v>18</v>
      </c>
      <c r="B19">
        <v>18</v>
      </c>
      <c r="C19" t="s">
        <v>57</v>
      </c>
      <c r="D19" t="s">
        <v>41</v>
      </c>
      <c r="E19" t="s">
        <v>42</v>
      </c>
      <c r="F19">
        <v>1967</v>
      </c>
      <c r="G19" t="s">
        <v>285</v>
      </c>
      <c r="H19">
        <v>58</v>
      </c>
      <c r="I19">
        <v>587</v>
      </c>
      <c r="J19" s="58"/>
      <c r="K19" s="58"/>
      <c r="L19" s="58"/>
      <c r="M19" s="56"/>
      <c r="N19" s="58"/>
      <c r="O19" s="58"/>
    </row>
    <row r="20" spans="1:15" ht="12.75" customHeight="1" x14ac:dyDescent="0.2">
      <c r="A20" s="53">
        <v>19</v>
      </c>
      <c r="B20">
        <v>19</v>
      </c>
      <c r="C20" t="s">
        <v>286</v>
      </c>
      <c r="D20" t="s">
        <v>287</v>
      </c>
      <c r="E20" t="s">
        <v>288</v>
      </c>
      <c r="F20">
        <v>1965</v>
      </c>
      <c r="G20" t="s">
        <v>289</v>
      </c>
      <c r="H20">
        <v>59</v>
      </c>
      <c r="I20">
        <v>493</v>
      </c>
      <c r="J20" s="58"/>
      <c r="K20" s="58"/>
      <c r="L20" s="58"/>
      <c r="M20" s="56"/>
      <c r="N20" s="58"/>
      <c r="O20" s="58"/>
    </row>
    <row r="21" spans="1:15" ht="12.75" customHeight="1" x14ac:dyDescent="0.2">
      <c r="A21" s="53">
        <v>20</v>
      </c>
      <c r="B21">
        <v>20</v>
      </c>
      <c r="C21" t="s">
        <v>143</v>
      </c>
      <c r="D21" t="s">
        <v>144</v>
      </c>
      <c r="E21" t="s">
        <v>145</v>
      </c>
      <c r="F21">
        <v>2006</v>
      </c>
      <c r="G21" t="s">
        <v>290</v>
      </c>
      <c r="H21">
        <v>60</v>
      </c>
      <c r="I21">
        <v>404</v>
      </c>
      <c r="J21" s="58"/>
      <c r="K21" s="58"/>
      <c r="L21" s="58"/>
      <c r="M21" s="56"/>
      <c r="N21" s="58"/>
      <c r="O21" s="58"/>
    </row>
    <row r="22" spans="1:15" ht="12.75" customHeight="1" x14ac:dyDescent="0.2">
      <c r="M22" s="56"/>
      <c r="N22" s="58"/>
      <c r="O22" s="58"/>
    </row>
    <row r="23" spans="1:15" ht="12.75" customHeight="1" x14ac:dyDescent="0.2">
      <c r="A23" s="53"/>
      <c r="B23" s="56"/>
      <c r="C23" s="56"/>
      <c r="D23" s="56"/>
      <c r="E23" s="56"/>
      <c r="F23" s="58"/>
      <c r="G23" s="58"/>
      <c r="H23" s="58"/>
      <c r="I23" s="58"/>
      <c r="J23" s="58"/>
      <c r="K23" s="58"/>
      <c r="L23" s="58"/>
      <c r="M23" s="56"/>
      <c r="N23" s="58"/>
      <c r="O23" s="58"/>
    </row>
    <row r="24" spans="1:15" ht="12.75" customHeight="1" x14ac:dyDescent="0.2">
      <c r="A24" s="53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8"/>
      <c r="O24" s="58"/>
    </row>
    <row r="25" spans="1:15" ht="12.75" customHeight="1" x14ac:dyDescent="0.2">
      <c r="A25" s="53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8"/>
      <c r="O25" s="58"/>
    </row>
    <row r="26" spans="1:15" ht="12.75" customHeight="1" x14ac:dyDescent="0.2">
      <c r="A26" s="50"/>
      <c r="B26" s="57"/>
      <c r="C26" s="57"/>
      <c r="D26" s="57"/>
      <c r="H26" s="57"/>
      <c r="I26" s="57"/>
      <c r="J26" s="57"/>
      <c r="K26" s="57"/>
      <c r="L26" s="57"/>
      <c r="M26" s="57"/>
      <c r="N26" s="57"/>
    </row>
    <row r="27" spans="1:15" ht="12.75" customHeight="1" x14ac:dyDescent="0.2"/>
    <row r="28" spans="1:15" ht="12.75" customHeight="1" x14ac:dyDescent="0.2"/>
    <row r="29" spans="1:15" ht="12.75" customHeight="1" x14ac:dyDescent="0.2"/>
    <row r="30" spans="1:15" ht="12.75" customHeight="1" x14ac:dyDescent="0.2"/>
    <row r="31" spans="1:15" ht="12.75" customHeight="1" x14ac:dyDescent="0.2"/>
    <row r="32" spans="1:15" ht="12.75" customHeight="1" x14ac:dyDescent="0.2"/>
    <row r="33" ht="12.75" customHeight="1" x14ac:dyDescent="0.2"/>
    <row r="34" ht="12.75" customHeight="1" x14ac:dyDescent="0.2"/>
    <row r="35" ht="12.75" customHeight="1" x14ac:dyDescent="0.2"/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BCFE03-76A6-4990-BD15-8D1D255B1943}">
  <sheetPr codeName="Sheet13"/>
  <dimension ref="A1:D89"/>
  <sheetViews>
    <sheetView topLeftCell="A28" zoomScaleNormal="100" workbookViewId="0"/>
  </sheetViews>
  <sheetFormatPr defaultColWidth="8.7109375" defaultRowHeight="12.75" x14ac:dyDescent="0.2"/>
  <cols>
    <col min="1" max="1" width="5" style="1" customWidth="1"/>
    <col min="2" max="2" width="18.7109375" style="1" customWidth="1"/>
    <col min="3" max="3" width="16.28515625" style="1" customWidth="1"/>
    <col min="4" max="4" width="8.7109375" style="1"/>
    <col min="5" max="5" width="19.5703125" style="1" customWidth="1"/>
    <col min="6" max="16384" width="8.7109375" style="1"/>
  </cols>
  <sheetData>
    <row r="1" spans="1:3" x14ac:dyDescent="0.2">
      <c r="A1" s="65">
        <v>4</v>
      </c>
      <c r="B1" s="65" t="s">
        <v>146</v>
      </c>
      <c r="C1" s="65" t="s">
        <v>63</v>
      </c>
    </row>
    <row r="2" spans="1:3" x14ac:dyDescent="0.2">
      <c r="A2" s="65">
        <v>6</v>
      </c>
      <c r="B2" s="65" t="s">
        <v>154</v>
      </c>
      <c r="C2" s="65" t="s">
        <v>66</v>
      </c>
    </row>
    <row r="3" spans="1:3" x14ac:dyDescent="0.2">
      <c r="A3" s="65">
        <v>7</v>
      </c>
      <c r="B3" s="65" t="s">
        <v>64</v>
      </c>
      <c r="C3" s="65" t="s">
        <v>63</v>
      </c>
    </row>
    <row r="4" spans="1:3" x14ac:dyDescent="0.2">
      <c r="A4" s="65">
        <v>8</v>
      </c>
      <c r="B4" s="65" t="s">
        <v>46</v>
      </c>
      <c r="C4" s="65" t="s">
        <v>63</v>
      </c>
    </row>
    <row r="5" spans="1:3" x14ac:dyDescent="0.2">
      <c r="A5" s="65">
        <v>15</v>
      </c>
      <c r="B5" s="65" t="s">
        <v>16</v>
      </c>
      <c r="C5" s="65" t="s">
        <v>63</v>
      </c>
    </row>
    <row r="6" spans="1:3" x14ac:dyDescent="0.2">
      <c r="A6" s="65">
        <v>17</v>
      </c>
      <c r="B6" s="65" t="s">
        <v>65</v>
      </c>
      <c r="C6" s="65" t="s">
        <v>63</v>
      </c>
    </row>
    <row r="7" spans="1:3" x14ac:dyDescent="0.2">
      <c r="A7" s="65">
        <v>19</v>
      </c>
      <c r="B7" s="65" t="s">
        <v>29</v>
      </c>
      <c r="C7" s="65" t="s">
        <v>63</v>
      </c>
    </row>
    <row r="8" spans="1:3" x14ac:dyDescent="0.2">
      <c r="A8" s="65">
        <v>21</v>
      </c>
      <c r="B8" s="65" t="s">
        <v>26</v>
      </c>
      <c r="C8" s="65" t="s">
        <v>63</v>
      </c>
    </row>
    <row r="9" spans="1:3" x14ac:dyDescent="0.2">
      <c r="A9" s="65">
        <v>22</v>
      </c>
      <c r="B9" s="65" t="s">
        <v>155</v>
      </c>
      <c r="C9" s="65" t="s">
        <v>63</v>
      </c>
    </row>
    <row r="10" spans="1:3" x14ac:dyDescent="0.2">
      <c r="A10" s="65">
        <v>24</v>
      </c>
      <c r="B10" s="65" t="s">
        <v>34</v>
      </c>
      <c r="C10" s="65" t="s">
        <v>63</v>
      </c>
    </row>
    <row r="11" spans="1:3" x14ac:dyDescent="0.2">
      <c r="A11" s="65">
        <v>25</v>
      </c>
      <c r="B11" s="65" t="s">
        <v>44</v>
      </c>
      <c r="C11" s="65" t="s">
        <v>63</v>
      </c>
    </row>
    <row r="12" spans="1:3" x14ac:dyDescent="0.2">
      <c r="A12" s="65">
        <v>31</v>
      </c>
      <c r="B12" s="65" t="s">
        <v>20</v>
      </c>
      <c r="C12" s="65" t="s">
        <v>63</v>
      </c>
    </row>
    <row r="13" spans="1:3" x14ac:dyDescent="0.2">
      <c r="A13" s="65">
        <v>33</v>
      </c>
      <c r="B13" s="65" t="s">
        <v>116</v>
      </c>
      <c r="C13" s="65" t="s">
        <v>63</v>
      </c>
    </row>
    <row r="14" spans="1:3" x14ac:dyDescent="0.2">
      <c r="A14" s="65">
        <v>34</v>
      </c>
      <c r="B14" s="65" t="s">
        <v>67</v>
      </c>
      <c r="C14" s="65" t="s">
        <v>63</v>
      </c>
    </row>
    <row r="15" spans="1:3" x14ac:dyDescent="0.2">
      <c r="A15" s="65">
        <v>37</v>
      </c>
      <c r="B15" s="65" t="s">
        <v>110</v>
      </c>
      <c r="C15" s="65" t="s">
        <v>63</v>
      </c>
    </row>
    <row r="16" spans="1:3" x14ac:dyDescent="0.2">
      <c r="A16" s="65">
        <v>38</v>
      </c>
      <c r="B16" s="65" t="s">
        <v>156</v>
      </c>
      <c r="C16" s="65" t="s">
        <v>66</v>
      </c>
    </row>
    <row r="17" spans="1:4" x14ac:dyDescent="0.2">
      <c r="A17" s="65">
        <v>39</v>
      </c>
      <c r="B17" s="65" t="s">
        <v>157</v>
      </c>
      <c r="C17" s="65" t="s">
        <v>63</v>
      </c>
    </row>
    <row r="18" spans="1:4" x14ac:dyDescent="0.2">
      <c r="A18" s="65">
        <v>40</v>
      </c>
      <c r="B18" s="65" t="s">
        <v>158</v>
      </c>
      <c r="C18" s="65" t="s">
        <v>63</v>
      </c>
    </row>
    <row r="19" spans="1:4" x14ac:dyDescent="0.2">
      <c r="A19" s="65">
        <v>41</v>
      </c>
      <c r="B19" s="65" t="s">
        <v>159</v>
      </c>
      <c r="C19" s="65" t="s">
        <v>63</v>
      </c>
    </row>
    <row r="20" spans="1:4" x14ac:dyDescent="0.2">
      <c r="A20" s="65">
        <v>42</v>
      </c>
      <c r="B20" s="65" t="s">
        <v>145</v>
      </c>
      <c r="C20" s="65" t="s">
        <v>66</v>
      </c>
    </row>
    <row r="21" spans="1:4" x14ac:dyDescent="0.2">
      <c r="A21" s="65">
        <v>43</v>
      </c>
      <c r="B21" s="65" t="s">
        <v>160</v>
      </c>
      <c r="C21" s="65" t="s">
        <v>63</v>
      </c>
    </row>
    <row r="22" spans="1:4" x14ac:dyDescent="0.2">
      <c r="A22" s="65">
        <v>45</v>
      </c>
      <c r="B22" s="65" t="s">
        <v>37</v>
      </c>
      <c r="C22" s="65" t="s">
        <v>63</v>
      </c>
    </row>
    <row r="23" spans="1:4" x14ac:dyDescent="0.2">
      <c r="A23" s="65">
        <v>46</v>
      </c>
      <c r="B23" s="65" t="s">
        <v>161</v>
      </c>
      <c r="C23" s="65" t="s">
        <v>63</v>
      </c>
    </row>
    <row r="24" spans="1:4" x14ac:dyDescent="0.2">
      <c r="A24" s="65">
        <v>49</v>
      </c>
      <c r="B24" s="65" t="s">
        <v>162</v>
      </c>
      <c r="C24" s="65" t="s">
        <v>63</v>
      </c>
    </row>
    <row r="25" spans="1:4" x14ac:dyDescent="0.2">
      <c r="A25" s="65">
        <v>63</v>
      </c>
      <c r="B25" s="65" t="s">
        <v>163</v>
      </c>
      <c r="C25" s="65" t="s">
        <v>63</v>
      </c>
    </row>
    <row r="26" spans="1:4" x14ac:dyDescent="0.2">
      <c r="A26" s="65">
        <v>66</v>
      </c>
      <c r="B26" s="65" t="s">
        <v>164</v>
      </c>
      <c r="C26" s="65" t="s">
        <v>63</v>
      </c>
      <c r="D26" s="1" t="s">
        <v>165</v>
      </c>
    </row>
    <row r="27" spans="1:4" x14ac:dyDescent="0.2">
      <c r="A27" s="65">
        <v>67</v>
      </c>
      <c r="B27" s="65" t="s">
        <v>91</v>
      </c>
      <c r="C27" s="65" t="s">
        <v>63</v>
      </c>
    </row>
    <row r="28" spans="1:4" x14ac:dyDescent="0.2">
      <c r="A28" s="65">
        <v>73</v>
      </c>
      <c r="B28" s="65" t="s">
        <v>166</v>
      </c>
      <c r="C28" s="65" t="s">
        <v>63</v>
      </c>
    </row>
    <row r="29" spans="1:4" x14ac:dyDescent="0.2">
      <c r="A29" s="65">
        <v>76</v>
      </c>
      <c r="B29" s="65" t="s">
        <v>141</v>
      </c>
      <c r="C29" s="65" t="s">
        <v>63</v>
      </c>
    </row>
    <row r="30" spans="1:4" x14ac:dyDescent="0.2">
      <c r="A30" s="65">
        <v>77</v>
      </c>
      <c r="B30" s="65" t="s">
        <v>147</v>
      </c>
      <c r="C30" s="65" t="s">
        <v>66</v>
      </c>
    </row>
    <row r="31" spans="1:4" x14ac:dyDescent="0.2">
      <c r="A31" s="65">
        <v>78</v>
      </c>
      <c r="B31" s="65" t="s">
        <v>23</v>
      </c>
      <c r="C31" s="65" t="s">
        <v>63</v>
      </c>
    </row>
    <row r="32" spans="1:4" x14ac:dyDescent="0.2">
      <c r="A32" s="65">
        <v>80</v>
      </c>
      <c r="B32" s="65" t="s">
        <v>167</v>
      </c>
      <c r="C32" s="65" t="s">
        <v>66</v>
      </c>
    </row>
    <row r="33" spans="1:3" x14ac:dyDescent="0.2">
      <c r="A33" s="65">
        <v>84</v>
      </c>
      <c r="B33" s="65" t="s">
        <v>168</v>
      </c>
      <c r="C33" s="65" t="s">
        <v>66</v>
      </c>
    </row>
    <row r="34" spans="1:3" x14ac:dyDescent="0.2">
      <c r="A34" s="65">
        <v>85</v>
      </c>
      <c r="B34" s="65" t="s">
        <v>169</v>
      </c>
      <c r="C34" s="65" t="s">
        <v>66</v>
      </c>
    </row>
    <row r="35" spans="1:3" x14ac:dyDescent="0.2">
      <c r="A35" s="65">
        <v>87</v>
      </c>
      <c r="B35" s="65" t="s">
        <v>170</v>
      </c>
      <c r="C35" s="65" t="s">
        <v>66</v>
      </c>
    </row>
    <row r="36" spans="1:3" x14ac:dyDescent="0.2">
      <c r="A36" s="65">
        <v>88</v>
      </c>
      <c r="B36" s="65" t="s">
        <v>68</v>
      </c>
      <c r="C36" s="65" t="s">
        <v>66</v>
      </c>
    </row>
    <row r="37" spans="1:3" x14ac:dyDescent="0.2">
      <c r="A37" s="65">
        <v>91</v>
      </c>
      <c r="B37" s="65" t="s">
        <v>94</v>
      </c>
      <c r="C37" s="65" t="s">
        <v>66</v>
      </c>
    </row>
    <row r="38" spans="1:3" x14ac:dyDescent="0.2">
      <c r="A38" s="65">
        <v>92</v>
      </c>
      <c r="B38" s="65" t="s">
        <v>171</v>
      </c>
      <c r="C38" s="65" t="s">
        <v>63</v>
      </c>
    </row>
    <row r="39" spans="1:3" x14ac:dyDescent="0.2">
      <c r="A39" s="65">
        <v>93</v>
      </c>
      <c r="B39" s="65" t="s">
        <v>130</v>
      </c>
      <c r="C39" s="65" t="s">
        <v>63</v>
      </c>
    </row>
    <row r="40" spans="1:3" x14ac:dyDescent="0.2">
      <c r="A40" s="65">
        <v>95</v>
      </c>
      <c r="B40" s="65" t="s">
        <v>172</v>
      </c>
      <c r="C40" s="65" t="s">
        <v>66</v>
      </c>
    </row>
    <row r="41" spans="1:3" x14ac:dyDescent="0.2">
      <c r="A41" s="65">
        <v>99</v>
      </c>
      <c r="B41" s="65" t="s">
        <v>173</v>
      </c>
      <c r="C41" s="65" t="s">
        <v>66</v>
      </c>
    </row>
    <row r="42" spans="1:3" x14ac:dyDescent="0.2">
      <c r="A42" s="65">
        <v>100</v>
      </c>
      <c r="B42" s="65" t="s">
        <v>174</v>
      </c>
      <c r="C42" s="65" t="s">
        <v>66</v>
      </c>
    </row>
    <row r="43" spans="1:3" x14ac:dyDescent="0.2">
      <c r="A43" s="65">
        <v>103</v>
      </c>
      <c r="B43" s="65" t="s">
        <v>148</v>
      </c>
      <c r="C43" s="65" t="s">
        <v>66</v>
      </c>
    </row>
    <row r="44" spans="1:3" x14ac:dyDescent="0.2">
      <c r="A44" s="65">
        <v>105</v>
      </c>
      <c r="B44" s="65" t="s">
        <v>101</v>
      </c>
      <c r="C44" s="65" t="s">
        <v>63</v>
      </c>
    </row>
    <row r="45" spans="1:3" x14ac:dyDescent="0.2">
      <c r="A45" s="65">
        <v>107</v>
      </c>
      <c r="B45" s="65" t="s">
        <v>88</v>
      </c>
      <c r="C45" s="65" t="s">
        <v>63</v>
      </c>
    </row>
    <row r="46" spans="1:3" x14ac:dyDescent="0.2">
      <c r="A46" s="65">
        <v>108</v>
      </c>
      <c r="B46" s="65" t="s">
        <v>122</v>
      </c>
      <c r="C46" s="65" t="s">
        <v>63</v>
      </c>
    </row>
    <row r="47" spans="1:3" x14ac:dyDescent="0.2">
      <c r="A47" s="65">
        <v>110</v>
      </c>
      <c r="B47" s="65" t="s">
        <v>18</v>
      </c>
      <c r="C47" s="65" t="s">
        <v>63</v>
      </c>
    </row>
    <row r="48" spans="1:3" x14ac:dyDescent="0.2">
      <c r="A48" s="65">
        <v>112</v>
      </c>
      <c r="B48" s="65" t="s">
        <v>175</v>
      </c>
      <c r="C48" s="65" t="s">
        <v>66</v>
      </c>
    </row>
    <row r="49" spans="1:4" x14ac:dyDescent="0.2">
      <c r="A49" s="65">
        <v>113</v>
      </c>
      <c r="B49" s="65" t="s">
        <v>32</v>
      </c>
      <c r="C49" s="65" t="s">
        <v>63</v>
      </c>
    </row>
    <row r="50" spans="1:4" x14ac:dyDescent="0.2">
      <c r="A50" s="65">
        <v>116</v>
      </c>
      <c r="B50" s="65" t="s">
        <v>69</v>
      </c>
      <c r="C50" s="65" t="s">
        <v>63</v>
      </c>
    </row>
    <row r="51" spans="1:4" x14ac:dyDescent="0.2">
      <c r="A51" s="65">
        <v>117</v>
      </c>
      <c r="B51" s="65" t="s">
        <v>176</v>
      </c>
      <c r="C51" s="65" t="s">
        <v>66</v>
      </c>
    </row>
    <row r="52" spans="1:4" x14ac:dyDescent="0.2">
      <c r="A52" s="65">
        <v>121</v>
      </c>
      <c r="B52" s="65" t="s">
        <v>102</v>
      </c>
      <c r="C52" s="65" t="s">
        <v>66</v>
      </c>
    </row>
    <row r="53" spans="1:4" x14ac:dyDescent="0.2">
      <c r="A53" s="65">
        <v>125</v>
      </c>
      <c r="B53" s="65" t="s">
        <v>42</v>
      </c>
      <c r="C53" s="65" t="s">
        <v>66</v>
      </c>
    </row>
    <row r="54" spans="1:4" x14ac:dyDescent="0.2">
      <c r="A54" s="65">
        <v>134</v>
      </c>
      <c r="B54" s="65" t="s">
        <v>89</v>
      </c>
      <c r="C54" s="65" t="s">
        <v>63</v>
      </c>
    </row>
    <row r="55" spans="1:4" x14ac:dyDescent="0.2">
      <c r="A55" s="65">
        <v>135</v>
      </c>
      <c r="B55" s="65" t="s">
        <v>152</v>
      </c>
      <c r="C55" s="65" t="s">
        <v>63</v>
      </c>
    </row>
    <row r="56" spans="1:4" x14ac:dyDescent="0.2">
      <c r="A56" s="65">
        <v>138</v>
      </c>
      <c r="B56" s="65" t="s">
        <v>48</v>
      </c>
      <c r="C56" s="65" t="s">
        <v>63</v>
      </c>
    </row>
    <row r="57" spans="1:4" x14ac:dyDescent="0.2">
      <c r="A57" s="65">
        <v>141</v>
      </c>
      <c r="B57" s="65" t="s">
        <v>149</v>
      </c>
      <c r="C57" s="65" t="s">
        <v>63</v>
      </c>
    </row>
    <row r="58" spans="1:4" x14ac:dyDescent="0.2">
      <c r="A58" s="65">
        <v>143</v>
      </c>
      <c r="B58" s="65" t="s">
        <v>177</v>
      </c>
      <c r="C58" s="65" t="s">
        <v>63</v>
      </c>
    </row>
    <row r="59" spans="1:4" x14ac:dyDescent="0.2">
      <c r="A59" s="65">
        <v>144</v>
      </c>
      <c r="B59" s="65" t="s">
        <v>125</v>
      </c>
      <c r="C59" s="65" t="s">
        <v>63</v>
      </c>
    </row>
    <row r="60" spans="1:4" x14ac:dyDescent="0.2">
      <c r="A60" s="65">
        <v>151</v>
      </c>
      <c r="B60" s="65" t="s">
        <v>90</v>
      </c>
      <c r="C60" s="65" t="s">
        <v>66</v>
      </c>
    </row>
    <row r="61" spans="1:4" x14ac:dyDescent="0.2">
      <c r="A61" s="65">
        <v>195</v>
      </c>
      <c r="B61" s="65" t="s">
        <v>47</v>
      </c>
      <c r="C61" s="65" t="s">
        <v>63</v>
      </c>
    </row>
    <row r="62" spans="1:4" x14ac:dyDescent="0.2">
      <c r="A62" s="65">
        <v>206</v>
      </c>
      <c r="B62" s="65" t="s">
        <v>126</v>
      </c>
      <c r="C62" s="65" t="s">
        <v>63</v>
      </c>
      <c r="D62" s="68"/>
    </row>
    <row r="63" spans="1:4" x14ac:dyDescent="0.2">
      <c r="A63" s="65">
        <v>222</v>
      </c>
      <c r="B63" s="65" t="s">
        <v>103</v>
      </c>
      <c r="C63" s="65" t="s">
        <v>63</v>
      </c>
      <c r="D63" s="68"/>
    </row>
    <row r="64" spans="1:4" x14ac:dyDescent="0.2">
      <c r="A64" s="65">
        <v>251</v>
      </c>
      <c r="B64" s="65" t="s">
        <v>39</v>
      </c>
      <c r="C64" s="65" t="s">
        <v>66</v>
      </c>
      <c r="D64" s="68"/>
    </row>
    <row r="65" spans="1:4" x14ac:dyDescent="0.2">
      <c r="A65" s="65">
        <v>288</v>
      </c>
      <c r="B65" s="65" t="s">
        <v>123</v>
      </c>
      <c r="C65" s="65" t="s">
        <v>63</v>
      </c>
    </row>
    <row r="66" spans="1:4" x14ac:dyDescent="0.2">
      <c r="A66" s="65">
        <v>289</v>
      </c>
      <c r="B66" s="65" t="s">
        <v>70</v>
      </c>
      <c r="C66" s="65" t="s">
        <v>66</v>
      </c>
      <c r="D66" s="68"/>
    </row>
    <row r="67" spans="1:4" x14ac:dyDescent="0.2">
      <c r="A67" s="65">
        <v>666</v>
      </c>
      <c r="B67" s="65" t="s">
        <v>178</v>
      </c>
      <c r="C67" s="65" t="s">
        <v>63</v>
      </c>
      <c r="D67" s="68"/>
    </row>
    <row r="68" spans="1:4" x14ac:dyDescent="0.2">
      <c r="A68" s="65">
        <v>724</v>
      </c>
      <c r="B68" s="65" t="s">
        <v>95</v>
      </c>
      <c r="C68" s="65" t="s">
        <v>63</v>
      </c>
      <c r="D68" s="68"/>
    </row>
    <row r="69" spans="1:4" x14ac:dyDescent="0.2">
      <c r="A69" s="65">
        <v>777</v>
      </c>
      <c r="B69" s="65" t="s">
        <v>71</v>
      </c>
      <c r="C69" s="65" t="s">
        <v>63</v>
      </c>
      <c r="D69" s="68"/>
    </row>
    <row r="70" spans="1:4" x14ac:dyDescent="0.2">
      <c r="A70" s="65">
        <v>911</v>
      </c>
      <c r="B70" s="65" t="s">
        <v>150</v>
      </c>
      <c r="C70" s="65" t="s">
        <v>66</v>
      </c>
    </row>
    <row r="71" spans="1:4" x14ac:dyDescent="0.2">
      <c r="A71" s="65">
        <v>987</v>
      </c>
      <c r="B71" s="65" t="s">
        <v>124</v>
      </c>
      <c r="C71" s="65" t="s">
        <v>63</v>
      </c>
    </row>
    <row r="72" spans="1:4" x14ac:dyDescent="0.2">
      <c r="A72" s="65">
        <v>988</v>
      </c>
      <c r="B72" s="65" t="s">
        <v>104</v>
      </c>
      <c r="C72" s="65" t="s">
        <v>66</v>
      </c>
    </row>
    <row r="73" spans="1:4" x14ac:dyDescent="0.2">
      <c r="A73" s="65">
        <v>989</v>
      </c>
      <c r="B73" s="65" t="s">
        <v>151</v>
      </c>
      <c r="C73" s="65" t="s">
        <v>66</v>
      </c>
    </row>
    <row r="74" spans="1:4" x14ac:dyDescent="0.2">
      <c r="A74" s="65">
        <v>990</v>
      </c>
      <c r="B74" s="65" t="s">
        <v>179</v>
      </c>
      <c r="C74" s="65" t="s">
        <v>66</v>
      </c>
    </row>
    <row r="75" spans="1:4" x14ac:dyDescent="0.2">
      <c r="A75" s="65">
        <v>991</v>
      </c>
      <c r="B75" s="65" t="s">
        <v>152</v>
      </c>
      <c r="C75" s="65" t="s">
        <v>63</v>
      </c>
    </row>
    <row r="76" spans="1:4" x14ac:dyDescent="0.2">
      <c r="A76" s="65">
        <v>992</v>
      </c>
      <c r="B76" s="65" t="s">
        <v>153</v>
      </c>
      <c r="C76" s="65" t="s">
        <v>63</v>
      </c>
    </row>
    <row r="77" spans="1:4" x14ac:dyDescent="0.2">
      <c r="A77" s="65">
        <v>993</v>
      </c>
      <c r="B77" s="65" t="s">
        <v>180</v>
      </c>
      <c r="C77" s="65" t="s">
        <v>66</v>
      </c>
    </row>
    <row r="78" spans="1:4" x14ac:dyDescent="0.2">
      <c r="A78" s="65">
        <v>994</v>
      </c>
      <c r="B78" s="65" t="s">
        <v>181</v>
      </c>
      <c r="C78" s="65" t="s">
        <v>66</v>
      </c>
    </row>
    <row r="79" spans="1:4" x14ac:dyDescent="0.2">
      <c r="A79" s="65">
        <v>995</v>
      </c>
      <c r="B79" s="66" t="s">
        <v>182</v>
      </c>
      <c r="C79" s="66" t="s">
        <v>66</v>
      </c>
    </row>
    <row r="80" spans="1:4" x14ac:dyDescent="0.2">
      <c r="A80" s="65">
        <v>996</v>
      </c>
      <c r="B80" s="65" t="s">
        <v>183</v>
      </c>
      <c r="C80" s="1" t="s">
        <v>63</v>
      </c>
      <c r="D80" s="1" t="s">
        <v>165</v>
      </c>
    </row>
    <row r="81" spans="1:3" x14ac:dyDescent="0.2">
      <c r="A81" s="65">
        <v>997</v>
      </c>
      <c r="B81" s="65" t="s">
        <v>51</v>
      </c>
      <c r="C81" s="1" t="s">
        <v>63</v>
      </c>
    </row>
    <row r="82" spans="1:3" x14ac:dyDescent="0.2">
      <c r="A82" s="63"/>
      <c r="B82" s="63"/>
    </row>
    <row r="83" spans="1:3" x14ac:dyDescent="0.2">
      <c r="A83" s="63"/>
      <c r="B83" s="63"/>
    </row>
    <row r="84" spans="1:3" x14ac:dyDescent="0.2">
      <c r="A84" s="63"/>
      <c r="B84" s="63"/>
    </row>
    <row r="85" spans="1:3" x14ac:dyDescent="0.2">
      <c r="A85" s="63"/>
      <c r="B85" s="63"/>
    </row>
    <row r="86" spans="1:3" x14ac:dyDescent="0.2">
      <c r="A86" s="63"/>
      <c r="B86" s="63"/>
    </row>
    <row r="87" spans="1:3" x14ac:dyDescent="0.2">
      <c r="B87" s="63"/>
    </row>
    <row r="88" spans="1:3" x14ac:dyDescent="0.2">
      <c r="B88" s="64"/>
    </row>
    <row r="89" spans="1:3" x14ac:dyDescent="0.2">
      <c r="B89" s="64"/>
    </row>
  </sheetData>
  <pageMargins left="0.7" right="0.7" top="0.78749999999999998" bottom="0.78749999999999998" header="0.511811023622047" footer="0.511811023622047"/>
  <pageSetup paperSize="9" pageOrder="overThenDown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Český pohár</vt:lpstr>
      <vt:lpstr>Pohár ČWA - všichni</vt:lpstr>
      <vt:lpstr>251501-3C</vt:lpstr>
      <vt:lpstr>252117-3M</vt:lpstr>
      <vt:lpstr>252128-3M</vt:lpstr>
      <vt:lpstr>251506-3C</vt:lpstr>
      <vt:lpstr>252206-3M</vt:lpstr>
      <vt:lpstr>251716-3C</vt:lpstr>
      <vt:lpstr>Members</vt:lpstr>
      <vt:lpstr>Categories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Ing. Zdeněk Vykydal</dc:creator>
  <cp:keywords/>
  <dc:description/>
  <cp:lastModifiedBy>Pavel Kamenský</cp:lastModifiedBy>
  <cp:revision>0</cp:revision>
  <cp:lastPrinted>2025-11-06T19:42:31Z</cp:lastPrinted>
  <dcterms:created xsi:type="dcterms:W3CDTF">1998-08-21T10:53:40Z</dcterms:created>
  <dcterms:modified xsi:type="dcterms:W3CDTF">2025-11-06T19:46:40Z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a79061-8b4a-431b-83a7-f1e6adeded66_Enabled">
    <vt:lpwstr>true</vt:lpwstr>
  </property>
  <property fmtid="{D5CDD505-2E9C-101B-9397-08002B2CF9AE}" pid="3" name="MSIP_Label_fca79061-8b4a-431b-83a7-f1e6adeded66_SetDate">
    <vt:lpwstr>2024-10-06T18:33:24Z</vt:lpwstr>
  </property>
  <property fmtid="{D5CDD505-2E9C-101B-9397-08002B2CF9AE}" pid="4" name="MSIP_Label_fca79061-8b4a-431b-83a7-f1e6adeded66_Method">
    <vt:lpwstr>Standard</vt:lpwstr>
  </property>
  <property fmtid="{D5CDD505-2E9C-101B-9397-08002B2CF9AE}" pid="5" name="MSIP_Label_fca79061-8b4a-431b-83a7-f1e6adeded66_Name">
    <vt:lpwstr>Internal</vt:lpwstr>
  </property>
  <property fmtid="{D5CDD505-2E9C-101B-9397-08002B2CF9AE}" pid="6" name="MSIP_Label_fca79061-8b4a-431b-83a7-f1e6adeded66_SiteId">
    <vt:lpwstr>203a225f-bf5e-4e56-bb73-a31885ac0d2f</vt:lpwstr>
  </property>
  <property fmtid="{D5CDD505-2E9C-101B-9397-08002B2CF9AE}" pid="7" name="MSIP_Label_fca79061-8b4a-431b-83a7-f1e6adeded66_ActionId">
    <vt:lpwstr>95ec7880-b032-45f7-8c25-bb01c2d8f362</vt:lpwstr>
  </property>
  <property fmtid="{D5CDD505-2E9C-101B-9397-08002B2CF9AE}" pid="8" name="MSIP_Label_fca79061-8b4a-431b-83a7-f1e6adeded66_ContentBits">
    <vt:lpwstr>0</vt:lpwstr>
  </property>
</Properties>
</file>